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za02\GRUPPI\Acquisti\ORACLE\ORDINI 2025\RDA 2672\"/>
    </mc:Choice>
  </mc:AlternateContent>
  <xr:revisionPtr revIDLastSave="0" documentId="8_{7D3614CF-6898-427D-9CED-FFF9DCCDBF08}" xr6:coauthVersionLast="47" xr6:coauthVersionMax="47" xr10:uidLastSave="{00000000-0000-0000-0000-000000000000}"/>
  <bookViews>
    <workbookView xWindow="-108" yWindow="-108" windowWidth="23256" windowHeight="12576" tabRatio="756" firstSheet="2" activeTab="2" xr2:uid="{00000000-000D-0000-FFFF-FFFF00000000}"/>
  </bookViews>
  <sheets>
    <sheet name="SF" sheetId="10" state="hidden" r:id="rId1"/>
    <sheet name="PP" sheetId="9" state="hidden" r:id="rId2"/>
    <sheet name="RIEPILOGO" sheetId="13" r:id="rId3"/>
  </sheets>
  <definedNames>
    <definedName name="_xlnm.Print_Area" localSheetId="2">RIEPILOGO!#REF!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3" l="1"/>
  <c r="E24" i="13" s="1"/>
  <c r="D29" i="9" l="1"/>
  <c r="D33" i="10"/>
  <c r="D35" i="10" l="1"/>
  <c r="D31" i="9"/>
  <c r="AH29" i="10" l="1"/>
  <c r="AI29" i="10"/>
  <c r="AJ29" i="10"/>
  <c r="AK29" i="10"/>
  <c r="AL29" i="10"/>
  <c r="AM29" i="10"/>
  <c r="AN29" i="10"/>
  <c r="AG29" i="10"/>
  <c r="AH28" i="10"/>
  <c r="AI28" i="10"/>
  <c r="AJ28" i="10"/>
  <c r="AK28" i="10"/>
  <c r="AL28" i="10"/>
  <c r="AM28" i="10"/>
  <c r="AN28" i="10"/>
  <c r="AG28" i="10"/>
  <c r="AO27" i="10"/>
  <c r="AH27" i="10"/>
  <c r="AI27" i="10"/>
  <c r="AJ27" i="10"/>
  <c r="AK27" i="10"/>
  <c r="AL27" i="10"/>
  <c r="AM27" i="10"/>
  <c r="AN27" i="10"/>
  <c r="AG27" i="10"/>
  <c r="AH26" i="10"/>
  <c r="AI26" i="10"/>
  <c r="AJ26" i="10"/>
  <c r="AK26" i="10"/>
  <c r="AL26" i="10"/>
  <c r="AM26" i="10"/>
  <c r="AN26" i="10"/>
  <c r="AG26" i="10"/>
  <c r="AH25" i="10"/>
  <c r="AI25" i="10"/>
  <c r="AJ25" i="10"/>
  <c r="AK25" i="10"/>
  <c r="AL25" i="10"/>
  <c r="AM25" i="10"/>
  <c r="AN25" i="10"/>
  <c r="AG25" i="10"/>
  <c r="AH24" i="10"/>
  <c r="AI24" i="10"/>
  <c r="AJ24" i="10"/>
  <c r="AK24" i="10"/>
  <c r="AL24" i="10"/>
  <c r="AM24" i="10"/>
  <c r="AN24" i="10"/>
  <c r="AG24" i="10"/>
  <c r="AO23" i="10"/>
  <c r="AH23" i="10"/>
  <c r="AI23" i="10"/>
  <c r="AJ23" i="10"/>
  <c r="AK23" i="10"/>
  <c r="AL23" i="10"/>
  <c r="AM23" i="10"/>
  <c r="AN23" i="10"/>
  <c r="AG23" i="10"/>
  <c r="AH22" i="10"/>
  <c r="AI22" i="10"/>
  <c r="AJ22" i="10"/>
  <c r="AK22" i="10"/>
  <c r="AL22" i="10"/>
  <c r="AM22" i="10"/>
  <c r="AN22" i="10"/>
  <c r="AG22" i="10"/>
  <c r="AO21" i="10"/>
  <c r="AH21" i="10"/>
  <c r="AI21" i="10"/>
  <c r="AJ21" i="10"/>
  <c r="AK21" i="10"/>
  <c r="AL21" i="10"/>
  <c r="AM21" i="10"/>
  <c r="AN21" i="10"/>
  <c r="AG21" i="10"/>
  <c r="AO20" i="10"/>
  <c r="AH20" i="10"/>
  <c r="AI20" i="10"/>
  <c r="AJ20" i="10"/>
  <c r="AK20" i="10"/>
  <c r="AL20" i="10"/>
  <c r="AM20" i="10"/>
  <c r="AN20" i="10"/>
  <c r="AG20" i="10"/>
  <c r="AO19" i="10"/>
  <c r="AH19" i="10"/>
  <c r="AI19" i="10"/>
  <c r="AJ19" i="10"/>
  <c r="AK19" i="10"/>
  <c r="AL19" i="10"/>
  <c r="AM19" i="10"/>
  <c r="AN19" i="10"/>
  <c r="AG19" i="10"/>
  <c r="AO18" i="10"/>
  <c r="AH18" i="10"/>
  <c r="AI18" i="10"/>
  <c r="AJ18" i="10"/>
  <c r="AK18" i="10"/>
  <c r="AL18" i="10"/>
  <c r="AM18" i="10"/>
  <c r="AN18" i="10"/>
  <c r="AG18" i="10"/>
  <c r="AO17" i="10"/>
  <c r="AH17" i="10"/>
  <c r="AI17" i="10"/>
  <c r="AJ17" i="10"/>
  <c r="AK17" i="10"/>
  <c r="AL17" i="10"/>
  <c r="AM17" i="10"/>
  <c r="AN17" i="10"/>
  <c r="AG17" i="10"/>
  <c r="AO16" i="10"/>
  <c r="AH16" i="10"/>
  <c r="AI16" i="10"/>
  <c r="AJ16" i="10"/>
  <c r="AK16" i="10"/>
  <c r="AL16" i="10"/>
  <c r="AM16" i="10"/>
  <c r="AN16" i="10"/>
  <c r="AG16" i="10"/>
  <c r="AO15" i="10"/>
  <c r="AH15" i="10"/>
  <c r="AI15" i="10"/>
  <c r="AJ15" i="10"/>
  <c r="AK15" i="10"/>
  <c r="AL15" i="10"/>
  <c r="AM15" i="10"/>
  <c r="AN15" i="10"/>
  <c r="AG15" i="10"/>
  <c r="AO14" i="10"/>
  <c r="AH14" i="10"/>
  <c r="AI14" i="10"/>
  <c r="AJ14" i="10"/>
  <c r="AK14" i="10"/>
  <c r="AL14" i="10"/>
  <c r="AM14" i="10"/>
  <c r="AN14" i="10"/>
  <c r="AG14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G13" i="10"/>
  <c r="AO12" i="10"/>
  <c r="AH12" i="10"/>
  <c r="AI12" i="10"/>
  <c r="AJ12" i="10"/>
  <c r="AK12" i="10"/>
  <c r="AL12" i="10"/>
  <c r="AM12" i="10"/>
  <c r="AN12" i="10"/>
  <c r="A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G12" i="10"/>
  <c r="AO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G11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G10" i="10"/>
  <c r="AH9" i="10"/>
  <c r="AI9" i="10"/>
  <c r="AJ9" i="10"/>
  <c r="AK9" i="10"/>
  <c r="AL9" i="10"/>
  <c r="AM9" i="10"/>
  <c r="AN9" i="10"/>
  <c r="AG9" i="10"/>
  <c r="AE9" i="10"/>
  <c r="AF9" i="10"/>
  <c r="AD9" i="10"/>
  <c r="AC9" i="10"/>
  <c r="AB9" i="10"/>
  <c r="Y9" i="10"/>
  <c r="Z9" i="10"/>
  <c r="AA9" i="10"/>
  <c r="X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G9" i="10"/>
  <c r="AH8" i="10"/>
  <c r="AI8" i="10"/>
  <c r="AJ8" i="10"/>
  <c r="AK8" i="10"/>
  <c r="AL8" i="10"/>
  <c r="AM8" i="10"/>
  <c r="AN8" i="10"/>
  <c r="AG8" i="10"/>
  <c r="AE8" i="10"/>
  <c r="AF8" i="10"/>
  <c r="AD8" i="10"/>
  <c r="AC8" i="10"/>
  <c r="AB8" i="10"/>
  <c r="Y8" i="10"/>
  <c r="Z8" i="10"/>
  <c r="AA8" i="10"/>
  <c r="X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G8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AO4" i="10"/>
  <c r="AN4" i="10"/>
  <c r="AN5" i="10" s="1"/>
  <c r="AM4" i="10"/>
  <c r="AL4" i="10"/>
  <c r="AK4" i="10"/>
  <c r="AJ4" i="10"/>
  <c r="AJ5" i="10" s="1"/>
  <c r="AI4" i="10"/>
  <c r="AH4" i="10"/>
  <c r="AH5" i="10" s="1"/>
  <c r="AG4" i="10"/>
  <c r="AG5" i="10" s="1"/>
  <c r="AF4" i="10"/>
  <c r="AF5" i="10" s="1"/>
  <c r="AE4" i="10"/>
  <c r="AD4" i="10"/>
  <c r="AC4" i="10"/>
  <c r="AB4" i="10"/>
  <c r="AB5" i="10" s="1"/>
  <c r="AA4" i="10"/>
  <c r="Z4" i="10"/>
  <c r="Z5" i="10" s="1"/>
  <c r="Y4" i="10"/>
  <c r="Y5" i="10" s="1"/>
  <c r="X4" i="10"/>
  <c r="X5" i="10" s="1"/>
  <c r="W4" i="10"/>
  <c r="V4" i="10"/>
  <c r="U4" i="10"/>
  <c r="T4" i="10"/>
  <c r="T5" i="10" s="1"/>
  <c r="S4" i="10"/>
  <c r="R4" i="10"/>
  <c r="R5" i="10" s="1"/>
  <c r="Q4" i="10"/>
  <c r="Q5" i="10" s="1"/>
  <c r="P4" i="10"/>
  <c r="P5" i="10" s="1"/>
  <c r="O4" i="10"/>
  <c r="N4" i="10"/>
  <c r="M4" i="10"/>
  <c r="L4" i="10"/>
  <c r="L5" i="10" s="1"/>
  <c r="K4" i="10"/>
  <c r="J4" i="10"/>
  <c r="J5" i="10" s="1"/>
  <c r="I4" i="10"/>
  <c r="I5" i="10" s="1"/>
  <c r="H4" i="10"/>
  <c r="H5" i="10" s="1"/>
  <c r="G4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AN25" i="9"/>
  <c r="G25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AI24" i="9"/>
  <c r="AJ24" i="9"/>
  <c r="AK24" i="9"/>
  <c r="AL24" i="9"/>
  <c r="AM24" i="9"/>
  <c r="AN24" i="9"/>
  <c r="G24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G23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G22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G20" i="9"/>
  <c r="AH19" i="9"/>
  <c r="AI19" i="9"/>
  <c r="AJ19" i="9"/>
  <c r="AK19" i="9"/>
  <c r="AL19" i="9"/>
  <c r="AM19" i="9"/>
  <c r="AN19" i="9"/>
  <c r="AG19" i="9"/>
  <c r="AC19" i="9"/>
  <c r="AB19" i="9"/>
  <c r="Y19" i="9"/>
  <c r="Z19" i="9"/>
  <c r="AA19" i="9"/>
  <c r="X19" i="9"/>
  <c r="S19" i="9"/>
  <c r="T19" i="9"/>
  <c r="U19" i="9"/>
  <c r="V19" i="9"/>
  <c r="W19" i="9"/>
  <c r="R19" i="9"/>
  <c r="H19" i="9"/>
  <c r="I19" i="9"/>
  <c r="J19" i="9"/>
  <c r="K19" i="9"/>
  <c r="L19" i="9"/>
  <c r="M19" i="9"/>
  <c r="N19" i="9"/>
  <c r="O19" i="9"/>
  <c r="P19" i="9"/>
  <c r="Q19" i="9"/>
  <c r="G19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G18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G17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G16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AI15" i="9"/>
  <c r="AJ15" i="9"/>
  <c r="AK15" i="9"/>
  <c r="AL15" i="9"/>
  <c r="AM15" i="9"/>
  <c r="AN15" i="9"/>
  <c r="G15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AI14" i="9"/>
  <c r="AJ14" i="9"/>
  <c r="AK14" i="9"/>
  <c r="AL14" i="9"/>
  <c r="AM14" i="9"/>
  <c r="AN14" i="9"/>
  <c r="G14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G13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G12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G11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G10" i="9"/>
  <c r="AH8" i="9"/>
  <c r="AI8" i="9"/>
  <c r="AJ8" i="9"/>
  <c r="AK8" i="9"/>
  <c r="AL8" i="9"/>
  <c r="AM8" i="9"/>
  <c r="AN8" i="9"/>
  <c r="AG8" i="9"/>
  <c r="AE8" i="9"/>
  <c r="AF8" i="9"/>
  <c r="AD8" i="9"/>
  <c r="AC8" i="9"/>
  <c r="AB8" i="9"/>
  <c r="Z8" i="9"/>
  <c r="AA8" i="9"/>
  <c r="Y8" i="9"/>
  <c r="X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G8" i="9"/>
  <c r="AO27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AO4" i="9"/>
  <c r="AO5" i="9" s="1"/>
  <c r="AN4" i="9"/>
  <c r="AM4" i="9"/>
  <c r="AM5" i="9" s="1"/>
  <c r="AL4" i="9"/>
  <c r="AK4" i="9"/>
  <c r="AK5" i="9" s="1"/>
  <c r="AJ4" i="9"/>
  <c r="AI4" i="9"/>
  <c r="AI5" i="9" s="1"/>
  <c r="AH4" i="9"/>
  <c r="AG4" i="9"/>
  <c r="AG5" i="9" s="1"/>
  <c r="AF4" i="9"/>
  <c r="AE4" i="9"/>
  <c r="AE5" i="9" s="1"/>
  <c r="AD4" i="9"/>
  <c r="AC4" i="9"/>
  <c r="AC5" i="9" s="1"/>
  <c r="AB4" i="9"/>
  <c r="AA4" i="9"/>
  <c r="AA5" i="9" s="1"/>
  <c r="Z4" i="9"/>
  <c r="Y4" i="9"/>
  <c r="Y5" i="9" s="1"/>
  <c r="X4" i="9"/>
  <c r="W4" i="9"/>
  <c r="W5" i="9" s="1"/>
  <c r="V4" i="9"/>
  <c r="U4" i="9"/>
  <c r="U5" i="9" s="1"/>
  <c r="T4" i="9"/>
  <c r="S4" i="9"/>
  <c r="S5" i="9" s="1"/>
  <c r="R4" i="9"/>
  <c r="Q4" i="9"/>
  <c r="Q5" i="9" s="1"/>
  <c r="P4" i="9"/>
  <c r="O4" i="9"/>
  <c r="O5" i="9" s="1"/>
  <c r="N4" i="9"/>
  <c r="M4" i="9"/>
  <c r="M5" i="9" s="1"/>
  <c r="L4" i="9"/>
  <c r="K4" i="9"/>
  <c r="K5" i="9" s="1"/>
  <c r="J4" i="9"/>
  <c r="I4" i="9"/>
  <c r="I5" i="9" s="1"/>
  <c r="H4" i="9"/>
  <c r="G4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AQ4" i="10" l="1"/>
  <c r="G5" i="9"/>
  <c r="AQ4" i="9"/>
  <c r="AC27" i="9"/>
  <c r="AC28" i="9" s="1"/>
  <c r="P27" i="9"/>
  <c r="AG27" i="9"/>
  <c r="AG28" i="9" s="1"/>
  <c r="AG29" i="9" s="1"/>
  <c r="AG30" i="9" s="1"/>
  <c r="AG31" i="9" s="1"/>
  <c r="AG32" i="9" s="1"/>
  <c r="U27" i="9"/>
  <c r="U28" i="9" s="1"/>
  <c r="U29" i="9" s="1"/>
  <c r="U30" i="9" s="1"/>
  <c r="U31" i="9" s="1"/>
  <c r="U32" i="9" s="1"/>
  <c r="I27" i="9"/>
  <c r="I28" i="9" s="1"/>
  <c r="I29" i="9" s="1"/>
  <c r="I30" i="9" s="1"/>
  <c r="I31" i="9" s="1"/>
  <c r="I32" i="9" s="1"/>
  <c r="M27" i="9"/>
  <c r="M28" i="9" s="1"/>
  <c r="M29" i="9" s="1"/>
  <c r="M30" i="9" s="1"/>
  <c r="M31" i="9" s="1"/>
  <c r="M32" i="9" s="1"/>
  <c r="H27" i="9"/>
  <c r="Q27" i="9"/>
  <c r="Q28" i="9" s="1"/>
  <c r="Q29" i="9" s="1"/>
  <c r="Q30" i="9" s="1"/>
  <c r="Q31" i="9" s="1"/>
  <c r="Q32" i="9" s="1"/>
  <c r="AO31" i="10"/>
  <c r="M31" i="10"/>
  <c r="Q31" i="10"/>
  <c r="Q32" i="10" s="1"/>
  <c r="U31" i="10"/>
  <c r="Y31" i="10"/>
  <c r="Y32" i="10" s="1"/>
  <c r="AG31" i="10"/>
  <c r="AG32" i="10" s="1"/>
  <c r="AC31" i="10"/>
  <c r="I31" i="10"/>
  <c r="I32" i="10" s="1"/>
  <c r="AK31" i="10"/>
  <c r="J31" i="10"/>
  <c r="J32" i="10" s="1"/>
  <c r="R31" i="10"/>
  <c r="R32" i="10" s="1"/>
  <c r="Z31" i="10"/>
  <c r="Z32" i="10" s="1"/>
  <c r="AH31" i="10"/>
  <c r="AH32" i="10" s="1"/>
  <c r="G31" i="10"/>
  <c r="K31" i="10"/>
  <c r="O31" i="10"/>
  <c r="S31" i="10"/>
  <c r="W31" i="10"/>
  <c r="AA31" i="10"/>
  <c r="AE31" i="10"/>
  <c r="AI31" i="10"/>
  <c r="AM31" i="10"/>
  <c r="N31" i="10"/>
  <c r="V31" i="10"/>
  <c r="AD31" i="10"/>
  <c r="AL31" i="10"/>
  <c r="H31" i="10"/>
  <c r="H32" i="10" s="1"/>
  <c r="L31" i="10"/>
  <c r="L32" i="10" s="1"/>
  <c r="P31" i="10"/>
  <c r="P32" i="10" s="1"/>
  <c r="T31" i="10"/>
  <c r="T32" i="10" s="1"/>
  <c r="X31" i="10"/>
  <c r="X32" i="10" s="1"/>
  <c r="AB31" i="10"/>
  <c r="AB32" i="10" s="1"/>
  <c r="AF31" i="10"/>
  <c r="AF32" i="10" s="1"/>
  <c r="AJ31" i="10"/>
  <c r="AJ32" i="10" s="1"/>
  <c r="AN31" i="10"/>
  <c r="AN32" i="10" s="1"/>
  <c r="M5" i="10"/>
  <c r="U5" i="10"/>
  <c r="AC5" i="10"/>
  <c r="AO5" i="10"/>
  <c r="N5" i="10"/>
  <c r="V5" i="10"/>
  <c r="AD5" i="10"/>
  <c r="AL5" i="10"/>
  <c r="G5" i="10"/>
  <c r="K5" i="10"/>
  <c r="O5" i="10"/>
  <c r="S5" i="10"/>
  <c r="W5" i="10"/>
  <c r="AA5" i="10"/>
  <c r="AE5" i="10"/>
  <c r="AI5" i="10"/>
  <c r="AM5" i="10"/>
  <c r="AK5" i="10"/>
  <c r="Y27" i="9"/>
  <c r="Y28" i="9" s="1"/>
  <c r="Y29" i="9" s="1"/>
  <c r="Y30" i="9" s="1"/>
  <c r="Y31" i="9" s="1"/>
  <c r="Y32" i="9" s="1"/>
  <c r="AK27" i="9"/>
  <c r="AK28" i="9" s="1"/>
  <c r="AK29" i="9" s="1"/>
  <c r="AK30" i="9" s="1"/>
  <c r="AK31" i="9" s="1"/>
  <c r="AK32" i="9" s="1"/>
  <c r="AB27" i="9"/>
  <c r="AO28" i="9"/>
  <c r="AO29" i="9" s="1"/>
  <c r="AO30" i="9" s="1"/>
  <c r="AO31" i="9" s="1"/>
  <c r="AO32" i="9" s="1"/>
  <c r="AN27" i="9"/>
  <c r="AF27" i="9"/>
  <c r="T27" i="9"/>
  <c r="L27" i="9"/>
  <c r="G27" i="9"/>
  <c r="AJ27" i="9"/>
  <c r="X27" i="9"/>
  <c r="AL27" i="9"/>
  <c r="AH27" i="9"/>
  <c r="AM27" i="9"/>
  <c r="AM28" i="9" s="1"/>
  <c r="AM29" i="9" s="1"/>
  <c r="AM30" i="9" s="1"/>
  <c r="AM31" i="9" s="1"/>
  <c r="AM32" i="9" s="1"/>
  <c r="AI27" i="9"/>
  <c r="AI28" i="9" s="1"/>
  <c r="AI29" i="9" s="1"/>
  <c r="AI30" i="9" s="1"/>
  <c r="AI31" i="9" s="1"/>
  <c r="AI32" i="9" s="1"/>
  <c r="AD27" i="9"/>
  <c r="Z27" i="9"/>
  <c r="W27" i="9"/>
  <c r="W28" i="9" s="1"/>
  <c r="W29" i="9" s="1"/>
  <c r="W30" i="9" s="1"/>
  <c r="W31" i="9" s="1"/>
  <c r="W32" i="9" s="1"/>
  <c r="O27" i="9"/>
  <c r="O28" i="9" s="1"/>
  <c r="AE27" i="9"/>
  <c r="AE28" i="9" s="1"/>
  <c r="AE29" i="9" s="1"/>
  <c r="AE30" i="9" s="1"/>
  <c r="AE31" i="9" s="1"/>
  <c r="AE32" i="9" s="1"/>
  <c r="V27" i="9"/>
  <c r="R27" i="9"/>
  <c r="N27" i="9"/>
  <c r="J27" i="9"/>
  <c r="S27" i="9"/>
  <c r="S28" i="9" s="1"/>
  <c r="S29" i="9" s="1"/>
  <c r="S30" i="9" s="1"/>
  <c r="S31" i="9" s="1"/>
  <c r="S32" i="9" s="1"/>
  <c r="K27" i="9"/>
  <c r="K28" i="9" s="1"/>
  <c r="K29" i="9" s="1"/>
  <c r="K30" i="9" s="1"/>
  <c r="K31" i="9" s="1"/>
  <c r="K32" i="9" s="1"/>
  <c r="AA27" i="9"/>
  <c r="AA28" i="9" s="1"/>
  <c r="AA29" i="9" s="1"/>
  <c r="AA30" i="9" s="1"/>
  <c r="AA31" i="9" s="1"/>
  <c r="AA32" i="9" s="1"/>
  <c r="H5" i="9"/>
  <c r="L5" i="9"/>
  <c r="P5" i="9"/>
  <c r="T5" i="9"/>
  <c r="X5" i="9"/>
  <c r="AB5" i="9"/>
  <c r="AF5" i="9"/>
  <c r="AJ5" i="9"/>
  <c r="AN5" i="9"/>
  <c r="J5" i="9"/>
  <c r="N5" i="9"/>
  <c r="R5" i="9"/>
  <c r="V5" i="9"/>
  <c r="Z5" i="9"/>
  <c r="AD5" i="9"/>
  <c r="AH5" i="9"/>
  <c r="AL5" i="9"/>
  <c r="AC29" i="9" l="1"/>
  <c r="AC30" i="9" s="1"/>
  <c r="AC31" i="9" s="1"/>
  <c r="AN33" i="10"/>
  <c r="AN34" i="10" s="1"/>
  <c r="AF33" i="10"/>
  <c r="AF34" i="10" s="1"/>
  <c r="X33" i="10"/>
  <c r="X34" i="10" s="1"/>
  <c r="P33" i="10"/>
  <c r="P34" i="10" s="1"/>
  <c r="H33" i="10"/>
  <c r="H34" i="10" s="1"/>
  <c r="AH33" i="10"/>
  <c r="AH34" i="10" s="1"/>
  <c r="R33" i="10"/>
  <c r="R34" i="10" s="1"/>
  <c r="Y33" i="10"/>
  <c r="Y34" i="10" s="1"/>
  <c r="Q33" i="10"/>
  <c r="Q34" i="10" s="1"/>
  <c r="AJ33" i="10"/>
  <c r="AJ34" i="10" s="1"/>
  <c r="AB33" i="10"/>
  <c r="AB34" i="10" s="1"/>
  <c r="T33" i="10"/>
  <c r="T34" i="10" s="1"/>
  <c r="L33" i="10"/>
  <c r="L34" i="10" s="1"/>
  <c r="Z33" i="10"/>
  <c r="Z34" i="10" s="1"/>
  <c r="J33" i="10"/>
  <c r="J34" i="10" s="1"/>
  <c r="I33" i="10"/>
  <c r="I34" i="10" s="1"/>
  <c r="AG33" i="10"/>
  <c r="AG34" i="10" s="1"/>
  <c r="K32" i="10"/>
  <c r="G32" i="10"/>
  <c r="G33" i="10" s="1"/>
  <c r="N32" i="10"/>
  <c r="G28" i="9"/>
  <c r="G29" i="9" s="1"/>
  <c r="G30" i="9" s="1"/>
  <c r="G31" i="9" s="1"/>
  <c r="G32" i="9" s="1"/>
  <c r="AF28" i="9"/>
  <c r="AF29" i="9" s="1"/>
  <c r="AF30" i="9" s="1"/>
  <c r="AF31" i="9" s="1"/>
  <c r="AF32" i="9" s="1"/>
  <c r="H28" i="9"/>
  <c r="H29" i="9" s="1"/>
  <c r="H30" i="9" s="1"/>
  <c r="H31" i="9" s="1"/>
  <c r="H32" i="9" s="1"/>
  <c r="T28" i="9"/>
  <c r="T29" i="9" s="1"/>
  <c r="T30" i="9" s="1"/>
  <c r="T31" i="9" s="1"/>
  <c r="T32" i="9" s="1"/>
  <c r="P28" i="9"/>
  <c r="P29" i="9" s="1"/>
  <c r="P30" i="9" s="1"/>
  <c r="P31" i="9" s="1"/>
  <c r="P32" i="9" s="1"/>
  <c r="U32" i="10"/>
  <c r="AO32" i="10"/>
  <c r="AK32" i="10"/>
  <c r="AC32" i="10"/>
  <c r="M32" i="10"/>
  <c r="AA32" i="10"/>
  <c r="V32" i="10"/>
  <c r="AI32" i="10"/>
  <c r="AL32" i="10"/>
  <c r="AE32" i="10"/>
  <c r="AD32" i="10"/>
  <c r="S32" i="10"/>
  <c r="O32" i="10"/>
  <c r="AM32" i="10"/>
  <c r="W32" i="10"/>
  <c r="AB28" i="9"/>
  <c r="AB29" i="9" s="1"/>
  <c r="AB30" i="9" s="1"/>
  <c r="AB31" i="9" s="1"/>
  <c r="AB32" i="9" s="1"/>
  <c r="L28" i="9"/>
  <c r="L29" i="9" s="1"/>
  <c r="L30" i="9" s="1"/>
  <c r="L31" i="9" s="1"/>
  <c r="L32" i="9" s="1"/>
  <c r="AN28" i="9"/>
  <c r="AN29" i="9" s="1"/>
  <c r="AN30" i="9" s="1"/>
  <c r="AN31" i="9" s="1"/>
  <c r="AN32" i="9" s="1"/>
  <c r="AD28" i="9"/>
  <c r="AD29" i="9" s="1"/>
  <c r="AD30" i="9" s="1"/>
  <c r="AD31" i="9" s="1"/>
  <c r="AD32" i="9" s="1"/>
  <c r="AH28" i="9"/>
  <c r="AH29" i="9" s="1"/>
  <c r="AH30" i="9" s="1"/>
  <c r="AH31" i="9" s="1"/>
  <c r="AH32" i="9" s="1"/>
  <c r="AJ28" i="9"/>
  <c r="AJ29" i="9" s="1"/>
  <c r="AJ30" i="9" s="1"/>
  <c r="AJ31" i="9" s="1"/>
  <c r="AJ32" i="9" s="1"/>
  <c r="R28" i="9"/>
  <c r="R29" i="9" s="1"/>
  <c r="R30" i="9" s="1"/>
  <c r="R31" i="9" s="1"/>
  <c r="R32" i="9" s="1"/>
  <c r="X28" i="9"/>
  <c r="X29" i="9" s="1"/>
  <c r="X30" i="9" s="1"/>
  <c r="X31" i="9" s="1"/>
  <c r="X32" i="9" s="1"/>
  <c r="Z28" i="9"/>
  <c r="Z29" i="9" s="1"/>
  <c r="Z30" i="9" s="1"/>
  <c r="Z31" i="9" s="1"/>
  <c r="Z32" i="9" s="1"/>
  <c r="J28" i="9"/>
  <c r="J29" i="9" s="1"/>
  <c r="J30" i="9" s="1"/>
  <c r="J31" i="9" s="1"/>
  <c r="J32" i="9" s="1"/>
  <c r="AL28" i="9"/>
  <c r="AL29" i="9" s="1"/>
  <c r="AL30" i="9" s="1"/>
  <c r="AL31" i="9" s="1"/>
  <c r="AL32" i="9" s="1"/>
  <c r="V28" i="9"/>
  <c r="N28" i="9"/>
  <c r="N29" i="9" s="1"/>
  <c r="N30" i="9" s="1"/>
  <c r="N31" i="9" s="1"/>
  <c r="N32" i="9" s="1"/>
  <c r="O29" i="9"/>
  <c r="O30" i="9" s="1"/>
  <c r="O31" i="9" s="1"/>
  <c r="O32" i="9" s="1"/>
  <c r="V29" i="9" l="1"/>
  <c r="V30" i="9" s="1"/>
  <c r="V31" i="9" s="1"/>
  <c r="AC32" i="9"/>
  <c r="W33" i="10"/>
  <c r="W34" i="10" s="1"/>
  <c r="O33" i="10"/>
  <c r="O34" i="10" s="1"/>
  <c r="AD33" i="10"/>
  <c r="AD34" i="10" s="1"/>
  <c r="AL33" i="10"/>
  <c r="AL34" i="10" s="1"/>
  <c r="V33" i="10"/>
  <c r="V34" i="10" s="1"/>
  <c r="M33" i="10"/>
  <c r="M34" i="10" s="1"/>
  <c r="AK33" i="10"/>
  <c r="AK34" i="10" s="1"/>
  <c r="U33" i="10"/>
  <c r="U34" i="10" s="1"/>
  <c r="N33" i="10"/>
  <c r="N34" i="10" s="1"/>
  <c r="K33" i="10"/>
  <c r="K34" i="10" s="1"/>
  <c r="AM33" i="10"/>
  <c r="AM34" i="10" s="1"/>
  <c r="S33" i="10"/>
  <c r="S34" i="10" s="1"/>
  <c r="AE33" i="10"/>
  <c r="AE34" i="10" s="1"/>
  <c r="AI33" i="10"/>
  <c r="AI34" i="10" s="1"/>
  <c r="AA33" i="10"/>
  <c r="AA34" i="10" s="1"/>
  <c r="AC33" i="10"/>
  <c r="AC34" i="10" s="1"/>
  <c r="AO33" i="10"/>
  <c r="AO34" i="10" s="1"/>
  <c r="AG35" i="10"/>
  <c r="AG36" i="10" s="1"/>
  <c r="I35" i="10"/>
  <c r="I36" i="10" s="1"/>
  <c r="J35" i="10"/>
  <c r="J36" i="10" s="1"/>
  <c r="Z35" i="10"/>
  <c r="Z36" i="10" s="1"/>
  <c r="L35" i="10"/>
  <c r="L36" i="10" s="1"/>
  <c r="T35" i="10"/>
  <c r="T36" i="10" s="1"/>
  <c r="AB35" i="10"/>
  <c r="AB36" i="10" s="1"/>
  <c r="AJ35" i="10"/>
  <c r="AJ36" i="10" s="1"/>
  <c r="Q35" i="10"/>
  <c r="Q36" i="10" s="1"/>
  <c r="Y35" i="10"/>
  <c r="Y36" i="10" s="1"/>
  <c r="R35" i="10"/>
  <c r="R36" i="10" s="1"/>
  <c r="AH35" i="10"/>
  <c r="AH36" i="10" s="1"/>
  <c r="H35" i="10"/>
  <c r="H36" i="10" s="1"/>
  <c r="P35" i="10"/>
  <c r="P36" i="10" s="1"/>
  <c r="X35" i="10"/>
  <c r="X36" i="10" s="1"/>
  <c r="AF35" i="10"/>
  <c r="AF36" i="10" s="1"/>
  <c r="AN35" i="10"/>
  <c r="AN36" i="10" s="1"/>
  <c r="G34" i="10"/>
  <c r="AQ32" i="10"/>
  <c r="AQ28" i="9"/>
  <c r="AQ29" i="9" l="1"/>
  <c r="AQ30" i="9" s="1"/>
  <c r="V32" i="9"/>
  <c r="AQ31" i="9"/>
  <c r="AQ33" i="10"/>
  <c r="AQ34" i="10" s="1"/>
  <c r="G35" i="10"/>
  <c r="G36" i="10" s="1"/>
  <c r="AO35" i="10"/>
  <c r="AO36" i="10" s="1"/>
  <c r="AC35" i="10"/>
  <c r="AC36" i="10" s="1"/>
  <c r="AA35" i="10"/>
  <c r="AA36" i="10" s="1"/>
  <c r="AI35" i="10"/>
  <c r="AI36" i="10" s="1"/>
  <c r="AE35" i="10"/>
  <c r="AE36" i="10" s="1"/>
  <c r="S35" i="10"/>
  <c r="S36" i="10" s="1"/>
  <c r="AM35" i="10"/>
  <c r="AM36" i="10" s="1"/>
  <c r="K35" i="10"/>
  <c r="K36" i="10" s="1"/>
  <c r="N35" i="10"/>
  <c r="N36" i="10" s="1"/>
  <c r="U35" i="10"/>
  <c r="U36" i="10" s="1"/>
  <c r="AK35" i="10"/>
  <c r="AK36" i="10" s="1"/>
  <c r="M35" i="10"/>
  <c r="M36" i="10" s="1"/>
  <c r="V35" i="10"/>
  <c r="V36" i="10" s="1"/>
  <c r="AL35" i="10"/>
  <c r="AL36" i="10" s="1"/>
  <c r="AD35" i="10"/>
  <c r="AD36" i="10" s="1"/>
  <c r="O35" i="10"/>
  <c r="O36" i="10" s="1"/>
  <c r="W35" i="10"/>
  <c r="W36" i="10" s="1"/>
  <c r="AQ32" i="9" l="1"/>
  <c r="AQ35" i="10"/>
  <c r="AQ36" i="10" s="1"/>
</calcChain>
</file>

<file path=xl/sharedStrings.xml><?xml version="1.0" encoding="utf-8"?>
<sst xmlns="http://schemas.openxmlformats.org/spreadsheetml/2006/main" count="285" uniqueCount="144">
  <si>
    <t>categoria d'opera</t>
  </si>
  <si>
    <t>fase</t>
  </si>
  <si>
    <t>prestazioni affidate</t>
  </si>
  <si>
    <t>G</t>
  </si>
  <si>
    <t>B</t>
  </si>
  <si>
    <t>C</t>
  </si>
  <si>
    <t>TOTALE</t>
  </si>
  <si>
    <t>incidenze Q</t>
  </si>
  <si>
    <t>E</t>
  </si>
  <si>
    <t>idraulica</t>
  </si>
  <si>
    <t>strutture</t>
  </si>
  <si>
    <t>relazione indagine geologica</t>
  </si>
  <si>
    <t>relazione indagine idraulica</t>
  </si>
  <si>
    <t>relazione indagine sismica</t>
  </si>
  <si>
    <t>relazione indagine idrologica</t>
  </si>
  <si>
    <t>progettazione integrale e coordinata</t>
  </si>
  <si>
    <t>totale incidenze</t>
  </si>
  <si>
    <t>compenso al netto delle spese ed oneri (CP)</t>
  </si>
  <si>
    <t>spese</t>
  </si>
  <si>
    <t>Σ Qi</t>
  </si>
  <si>
    <t>V*P*G*ΣQi</t>
  </si>
  <si>
    <t>A</t>
  </si>
  <si>
    <t>D</t>
  </si>
  <si>
    <t>F</t>
  </si>
  <si>
    <t>H</t>
  </si>
  <si>
    <t>I</t>
  </si>
  <si>
    <t>edilizia</t>
  </si>
  <si>
    <t>viabilità</t>
  </si>
  <si>
    <t>tic</t>
  </si>
  <si>
    <t>paesaggio, ambiente, naturalizzazione</t>
  </si>
  <si>
    <t>agricoltura e foreste, sicurezza alimentare</t>
  </si>
  <si>
    <t>territorio e urbanistica</t>
  </si>
  <si>
    <t>PRESTAZIONE EFFETTUATE (X)</t>
  </si>
  <si>
    <t>impianti</t>
  </si>
  <si>
    <t>QbI.01</t>
  </si>
  <si>
    <t>QbI.02</t>
  </si>
  <si>
    <t>QbI.03</t>
  </si>
  <si>
    <t>QbI.04</t>
  </si>
  <si>
    <t>QbI.05</t>
  </si>
  <si>
    <t>QbI.06</t>
  </si>
  <si>
    <t>QbI.07</t>
  </si>
  <si>
    <t>QbI.08</t>
  </si>
  <si>
    <t>QbI.09</t>
  </si>
  <si>
    <t>QbI.10</t>
  </si>
  <si>
    <t>QbI.11</t>
  </si>
  <si>
    <t>relazioni, planimetrie, elaborati grafici</t>
  </si>
  <si>
    <t>valore dell'opera (V)</t>
  </si>
  <si>
    <t>parametro su valore (P)</t>
  </si>
  <si>
    <t>grado di complessità (G)</t>
  </si>
  <si>
    <t>b.I)   PROGETTAZIONE PRELIMINARE</t>
  </si>
  <si>
    <t>QbI.12</t>
  </si>
  <si>
    <t>QbI.13</t>
  </si>
  <si>
    <t>QbI.14</t>
  </si>
  <si>
    <t>QbI.15</t>
  </si>
  <si>
    <t>QbI.16</t>
  </si>
  <si>
    <t>QbI.17</t>
  </si>
  <si>
    <t>QbI.18</t>
  </si>
  <si>
    <t>calcolo sommario spesa, quadro economico</t>
  </si>
  <si>
    <t>piano economico finanziario di massima</t>
  </si>
  <si>
    <t>capitolato speciale descrittivo e prestazionale, schema contratto</t>
  </si>
  <si>
    <t>relazione di indagine geotecnica</t>
  </si>
  <si>
    <t>relazione indagine archeologica</t>
  </si>
  <si>
    <t>studio di inserimento urbanistico</t>
  </si>
  <si>
    <t>relazione tecnica sullo stato di consistenza degli immobili da ristrutturare</t>
  </si>
  <si>
    <t>prime indicazioni di progettazione antincendio</t>
  </si>
  <si>
    <t>prime indicazioni e prescrizioni per la stesura dei Piani di Sicurezza</t>
  </si>
  <si>
    <t>studi di prefattibilità ambientale</t>
  </si>
  <si>
    <t>supporto al RUP - supervisione e coord. prog. Preliminare</t>
  </si>
  <si>
    <t>supporto al RUP - verifica progettazione preliminare</t>
  </si>
  <si>
    <t>DEFINIZIONE DELLE PREMESSE, CONSULENZA E STUDIO DI FATTIBILITA'</t>
  </si>
  <si>
    <t>QaI.01</t>
  </si>
  <si>
    <t>QaI.02</t>
  </si>
  <si>
    <t>QaI.03</t>
  </si>
  <si>
    <t>QaII.01</t>
  </si>
  <si>
    <t>QaII.02</t>
  </si>
  <si>
    <t>QaII.03</t>
  </si>
  <si>
    <t>QaIII.01</t>
  </si>
  <si>
    <t>QaIII.02</t>
  </si>
  <si>
    <t>QaIII.03</t>
  </si>
  <si>
    <t>QaIII.04</t>
  </si>
  <si>
    <t>QaIII.05</t>
  </si>
  <si>
    <t>QaIV.01</t>
  </si>
  <si>
    <t>QaIV.02</t>
  </si>
  <si>
    <t>QaIV.03</t>
  </si>
  <si>
    <t>QaIV.04</t>
  </si>
  <si>
    <t>QaIV.05</t>
  </si>
  <si>
    <t>QaIV.06</t>
  </si>
  <si>
    <t>QaIV.07</t>
  </si>
  <si>
    <t>QaIV.08</t>
  </si>
  <si>
    <t>QaV.01</t>
  </si>
  <si>
    <t>QaV.02</t>
  </si>
  <si>
    <t>QaV.03</t>
  </si>
  <si>
    <t>DEFINIZIONE PREMESSE</t>
  </si>
  <si>
    <t>STIME E VALUTAZIONI</t>
  </si>
  <si>
    <t>RILIEVI, STUDI E ANALISI</t>
  </si>
  <si>
    <t>CONSULENZE</t>
  </si>
  <si>
    <t>PIANI ECONOMICI</t>
  </si>
  <si>
    <t>relazione illustrativa</t>
  </si>
  <si>
    <t>relazione illustrativa, elaborati progettuali e tecnico economici</t>
  </si>
  <si>
    <t>supporto al RUP: accertamenti e verifiche preliminari</t>
  </si>
  <si>
    <t>sintetiche</t>
  </si>
  <si>
    <t>particolareggiate</t>
  </si>
  <si>
    <t>analitiche</t>
  </si>
  <si>
    <t>rilievi, studi e classificazioni agronomiche, colturali, delle biomasse e delle attività produttive</t>
  </si>
  <si>
    <t>rilievo botanico e analisi vegetazionali dei popolamenti erbacei ed arborei ed animali</t>
  </si>
  <si>
    <t>controlli ed analisi chimiche fisiche, biologiche, ogm e sensoriali</t>
  </si>
  <si>
    <t>valutazioni della qualità di processo e di prodotto</t>
  </si>
  <si>
    <t>consulenze e curatele aziendali</t>
  </si>
  <si>
    <t>consulenze e pareri e studi nel settore dell'ecologia, della difesa ambientale e della natura, difesa delle piante, idrogeologia, nivologia e assestamento faunistico</t>
  </si>
  <si>
    <t>relazioni tecniche e specialistiche</t>
  </si>
  <si>
    <t>predisposizione fascicoli aziendali e di progetto finalizzati all'accesso ai contributi comunitari</t>
  </si>
  <si>
    <t>predisposizione e curatela del fascicolo per il rilascio di VAS - VIA - AIA</t>
  </si>
  <si>
    <t>assistenza tecnica, economica, contrattuale e fiscale</t>
  </si>
  <si>
    <t>consulenza aziendale, tecnica, fiscale, amministrativa e del lavoro</t>
  </si>
  <si>
    <t>piani economici aziendali, businness plan e di investimento</t>
  </si>
  <si>
    <t>bilanci aziendali, inventari e studi di fattibilità tecnico-economica</t>
  </si>
  <si>
    <t>amministrazione e gestione di aziende agricole, forestali, agro-industriali, zootecniche ed ambientali</t>
  </si>
  <si>
    <t>b.I) PROGETTAZIONE PRELIMINARE</t>
  </si>
  <si>
    <r>
      <t xml:space="preserve">elaborazione analisi e valutazioni con modelli numerici, </t>
    </r>
    <r>
      <rPr>
        <b/>
        <sz val="6"/>
        <color theme="1"/>
        <rFont val="Arial"/>
        <family val="2"/>
      </rPr>
      <t xml:space="preserve">software dedicati </t>
    </r>
    <r>
      <rPr>
        <sz val="6"/>
        <color theme="1"/>
        <rFont val="Arial"/>
        <family val="2"/>
      </rPr>
      <t xml:space="preserve">(idrologia, idrogeologica, regimazione acque, </t>
    </r>
    <r>
      <rPr>
        <b/>
        <sz val="6"/>
        <color theme="1"/>
        <rFont val="Arial"/>
        <family val="2"/>
      </rPr>
      <t>idraulica,</t>
    </r>
    <r>
      <rPr>
        <sz val="6"/>
        <color theme="1"/>
        <rFont val="Arial"/>
        <family val="2"/>
      </rPr>
      <t xml:space="preserve"> aree pericolo, stabilità pendii, ecc.)</t>
    </r>
  </si>
  <si>
    <r>
      <t>predisposizione e curatela del fascicolo per il</t>
    </r>
    <r>
      <rPr>
        <b/>
        <sz val="6"/>
        <color theme="1"/>
        <rFont val="Arial"/>
        <family val="2"/>
      </rPr>
      <t xml:space="preserve"> rilascio di autorizzazioni</t>
    </r>
  </si>
  <si>
    <t>TABELLA RIEPILOGATIVA DELLE PRESTAZIONI</t>
  </si>
  <si>
    <t>SCONTO</t>
  </si>
  <si>
    <t>Prestazioni principali</t>
  </si>
  <si>
    <t>A BASE D'ASTA</t>
  </si>
  <si>
    <t>Spese generali di studio</t>
  </si>
  <si>
    <t>tot. a base d'asta</t>
  </si>
  <si>
    <t>[%] SCONTO OFFERTO (due decimali e con segno positivo)</t>
  </si>
  <si>
    <t>Firmato</t>
  </si>
  <si>
    <t>IL LEGALE RAPPRESENTANTE</t>
  </si>
  <si>
    <t>PROGETTO ESECUTIVO</t>
  </si>
  <si>
    <r>
      <t xml:space="preserve"> PROGETTO </t>
    </r>
    <r>
      <rPr>
        <sz val="10"/>
        <color rgb="FFFF0000"/>
        <rFont val="Calibri"/>
        <family val="2"/>
        <scheme val="minor"/>
      </rPr>
      <t>ESECUTIVO</t>
    </r>
    <r>
      <rPr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PROSPETTO D'OFFERTA</t>
    </r>
  </si>
  <si>
    <t>PROGETTO DI FATTIBILITA' TECNICO-ECONOMICA</t>
  </si>
  <si>
    <t>ESECUZIONE DEI LAVORI</t>
  </si>
  <si>
    <t>COMPENSO AL NETTO DI SPESE ED ONERI</t>
  </si>
  <si>
    <t>SPESE E ONERI ACCESSORI</t>
  </si>
  <si>
    <t xml:space="preserve"> IMPORTO OFFERTO SU INCARICO</t>
  </si>
  <si>
    <t>N.B. Il ribasso offerto deve rispettare i dettami normativi dell’articolo 41 comma 15-quater del D.lgs. 36/2023</t>
  </si>
  <si>
    <r>
      <t xml:space="preserve">INDAGINE DI MERCATO PER L’INDIVIDUAZIONE DELLA SOLUZIONE OTTIMALE PER LA POSA DI UN IMPIANTO DI ISPESSIMENTO DINAMICO PRESSO L’IMPIANTO DI DEPURAZIONE DI VIMERCATE (MB) 
</t>
    </r>
    <r>
      <rPr>
        <sz val="11"/>
        <color rgb="FFC00000"/>
        <rFont val="Calibri"/>
        <family val="2"/>
        <scheme val="minor"/>
      </rPr>
      <t xml:space="preserve">
Codice Commessa Interna DEVM2513427 – CUP: G42E25000100005
Codice Commessa A.T.O. 457</t>
    </r>
  </si>
  <si>
    <t>Dichiaro e accetto che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</si>
  <si>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Brianzacque ha precisato che con la presente richiesta intende dare avvio a una mera indagine di mercato che non vincolerà in alcun modo la società Brianzacque Srl all’affidamento di quanto in oggetto nei confronti dell’operatore economico che rappresento.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</si>
  <si>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In caso di valori discordanti accetto che sarà valutato il prezzo offerto risultante dallo sconto unitario percentuale offerto</t>
    </r>
  </si>
  <si>
    <t>in lettere___________________________________________________</t>
  </si>
  <si>
    <t>Data,_______________________________________________________________</t>
  </si>
  <si>
    <t>Le Celle evidenziate in giallo sono da compilare a cura dell'offerente;  poi trasfrormare il presente editabile in formato pdf; poi firmarlo digitalmente e restituirlo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</si>
</sst>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Garamond"/>
      <family val="1"/>
    </font>
    <font>
      <sz val="6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5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7" xfId="1" applyFont="1" applyBorder="1"/>
    <xf numFmtId="164" fontId="4" fillId="0" borderId="8" xfId="1" applyFont="1" applyBorder="1"/>
    <xf numFmtId="10" fontId="4" fillId="0" borderId="7" xfId="2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2" fontId="4" fillId="0" borderId="15" xfId="0" applyNumberFormat="1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7" fillId="0" borderId="3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wrapText="1"/>
    </xf>
    <xf numFmtId="165" fontId="4" fillId="0" borderId="3" xfId="0" applyNumberFormat="1" applyFont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8" fillId="4" borderId="7" xfId="0" applyFont="1" applyFill="1" applyBorder="1" applyAlignment="1">
      <alignment horizontal="center" wrapText="1"/>
    </xf>
    <xf numFmtId="0" fontId="4" fillId="5" borderId="25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8" fillId="4" borderId="15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8" fillId="4" borderId="25" xfId="0" applyFont="1" applyFill="1" applyBorder="1" applyAlignment="1">
      <alignment horizontal="center" wrapText="1"/>
    </xf>
    <xf numFmtId="0" fontId="4" fillId="0" borderId="26" xfId="0" applyFont="1" applyBorder="1"/>
    <xf numFmtId="0" fontId="4" fillId="5" borderId="7" xfId="0" applyFont="1" applyFill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5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64" fontId="4" fillId="0" borderId="7" xfId="0" applyNumberFormat="1" applyFont="1" applyBorder="1"/>
    <xf numFmtId="164" fontId="4" fillId="0" borderId="8" xfId="0" applyNumberFormat="1" applyFont="1" applyBorder="1"/>
    <xf numFmtId="164" fontId="4" fillId="0" borderId="16" xfId="0" applyNumberFormat="1" applyFont="1" applyBorder="1"/>
    <xf numFmtId="0" fontId="4" fillId="0" borderId="3" xfId="0" applyFont="1" applyBorder="1" applyAlignment="1">
      <alignment vertical="center" wrapText="1"/>
    </xf>
    <xf numFmtId="0" fontId="6" fillId="0" borderId="2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9" fontId="4" fillId="4" borderId="7" xfId="2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164" fontId="0" fillId="0" borderId="0" xfId="0" applyNumberFormat="1"/>
    <xf numFmtId="164" fontId="4" fillId="0" borderId="15" xfId="0" applyNumberFormat="1" applyFont="1" applyBorder="1" applyAlignment="1">
      <alignment vertical="center"/>
    </xf>
    <xf numFmtId="164" fontId="4" fillId="2" borderId="26" xfId="1" applyFont="1" applyFill="1" applyBorder="1" applyAlignment="1">
      <alignment vertical="center"/>
    </xf>
    <xf numFmtId="0" fontId="9" fillId="0" borderId="46" xfId="0" applyFont="1" applyBorder="1"/>
    <xf numFmtId="0" fontId="9" fillId="0" borderId="47" xfId="0" applyFont="1" applyBorder="1"/>
    <xf numFmtId="0" fontId="2" fillId="0" borderId="47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left" vertical="center"/>
    </xf>
    <xf numFmtId="164" fontId="9" fillId="0" borderId="47" xfId="0" applyNumberFormat="1" applyFont="1" applyBorder="1"/>
    <xf numFmtId="164" fontId="15" fillId="0" borderId="47" xfId="0" applyNumberFormat="1" applyFont="1" applyBorder="1"/>
    <xf numFmtId="0" fontId="9" fillId="0" borderId="46" xfId="0" applyFont="1" applyBorder="1" applyAlignment="1">
      <alignment horizontal="left" vertical="top"/>
    </xf>
    <xf numFmtId="0" fontId="13" fillId="0" borderId="46" xfId="0" applyFont="1" applyBorder="1" applyAlignment="1">
      <alignment vertical="top" wrapText="1"/>
    </xf>
    <xf numFmtId="0" fontId="3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/>
    </xf>
    <xf numFmtId="0" fontId="13" fillId="0" borderId="28" xfId="0" applyFont="1" applyBorder="1" applyAlignment="1">
      <alignment vertical="top" wrapText="1"/>
    </xf>
    <xf numFmtId="0" fontId="9" fillId="0" borderId="28" xfId="0" applyFont="1" applyBorder="1"/>
    <xf numFmtId="164" fontId="9" fillId="0" borderId="49" xfId="0" applyNumberFormat="1" applyFont="1" applyBorder="1"/>
    <xf numFmtId="0" fontId="9" fillId="0" borderId="48" xfId="0" applyFont="1" applyBorder="1"/>
    <xf numFmtId="0" fontId="13" fillId="0" borderId="48" xfId="0" applyFont="1" applyBorder="1" applyAlignment="1">
      <alignment vertical="top" wrapText="1"/>
    </xf>
    <xf numFmtId="164" fontId="10" fillId="0" borderId="50" xfId="0" applyNumberFormat="1" applyFont="1" applyBorder="1"/>
    <xf numFmtId="10" fontId="18" fillId="6" borderId="49" xfId="0" applyNumberFormat="1" applyFont="1" applyFill="1" applyBorder="1" applyAlignment="1">
      <alignment vertical="top" wrapText="1"/>
    </xf>
    <xf numFmtId="0" fontId="9" fillId="0" borderId="48" xfId="0" applyFont="1" applyBorder="1" applyAlignment="1">
      <alignment horizontal="right" vertical="center"/>
    </xf>
    <xf numFmtId="164" fontId="9" fillId="0" borderId="0" xfId="0" applyNumberFormat="1" applyFont="1"/>
    <xf numFmtId="0" fontId="9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164" fontId="10" fillId="0" borderId="0" xfId="0" applyNumberFormat="1" applyFont="1"/>
    <xf numFmtId="0" fontId="9" fillId="0" borderId="45" xfId="0" applyFont="1" applyBorder="1"/>
    <xf numFmtId="0" fontId="9" fillId="6" borderId="0" xfId="0" applyFont="1" applyFill="1" applyAlignment="1">
      <alignment horizontal="left"/>
    </xf>
    <xf numFmtId="0" fontId="9" fillId="6" borderId="44" xfId="0" applyFont="1" applyFill="1" applyBorder="1" applyAlignment="1">
      <alignment horizontal="left"/>
    </xf>
    <xf numFmtId="44" fontId="9" fillId="0" borderId="0" xfId="0" applyNumberFormat="1" applyFont="1"/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9" fillId="0" borderId="59" xfId="0" applyFont="1" applyBorder="1"/>
    <xf numFmtId="0" fontId="9" fillId="0" borderId="0" xfId="0" applyFont="1" applyAlignment="1">
      <alignment horizontal="left" vertical="center"/>
    </xf>
    <xf numFmtId="0" fontId="13" fillId="0" borderId="45" xfId="0" applyFont="1" applyBorder="1" applyAlignment="1">
      <alignment vertical="top" wrapText="1"/>
    </xf>
    <xf numFmtId="10" fontId="18" fillId="7" borderId="47" xfId="0" applyNumberFormat="1" applyFont="1" applyFill="1" applyBorder="1" applyAlignment="1">
      <alignment vertical="top" wrapText="1"/>
    </xf>
    <xf numFmtId="0" fontId="9" fillId="0" borderId="19" xfId="0" applyFont="1" applyBorder="1"/>
    <xf numFmtId="0" fontId="13" fillId="6" borderId="19" xfId="0" applyFont="1" applyFill="1" applyBorder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textRotation="90"/>
    </xf>
    <xf numFmtId="0" fontId="6" fillId="4" borderId="27" xfId="0" applyFont="1" applyFill="1" applyBorder="1" applyAlignment="1">
      <alignment horizontal="center" vertical="center" textRotation="90"/>
    </xf>
    <xf numFmtId="0" fontId="6" fillId="4" borderId="21" xfId="0" applyFont="1" applyFill="1" applyBorder="1" applyAlignment="1">
      <alignment horizontal="center" vertical="center" textRotation="90"/>
    </xf>
    <xf numFmtId="0" fontId="6" fillId="0" borderId="4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4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6" fillId="0" borderId="3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 textRotation="90" wrapText="1"/>
    </xf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2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6" borderId="0" xfId="0" applyFont="1" applyFill="1" applyAlignment="1">
      <alignment horizontal="center" wrapText="1"/>
    </xf>
    <xf numFmtId="0" fontId="0" fillId="0" borderId="0" xfId="0"/>
    <xf numFmtId="0" fontId="12" fillId="0" borderId="56" xfId="0" applyFont="1" applyBorder="1" applyAlignment="1">
      <alignment horizontal="right" wrapText="1"/>
    </xf>
    <xf numFmtId="0" fontId="12" fillId="0" borderId="58" xfId="0" applyFont="1" applyBorder="1" applyAlignment="1">
      <alignment horizontal="right" wrapText="1"/>
    </xf>
    <xf numFmtId="2" fontId="9" fillId="0" borderId="56" xfId="0" applyNumberFormat="1" applyFont="1" applyBorder="1" applyAlignment="1">
      <alignment horizontal="center" wrapText="1"/>
    </xf>
    <xf numFmtId="2" fontId="9" fillId="0" borderId="57" xfId="0" applyNumberFormat="1" applyFont="1" applyBorder="1" applyAlignment="1">
      <alignment horizontal="center" wrapText="1"/>
    </xf>
    <xf numFmtId="2" fontId="9" fillId="0" borderId="58" xfId="0" applyNumberFormat="1" applyFont="1" applyBorder="1" applyAlignment="1">
      <alignment horizontal="center" wrapText="1"/>
    </xf>
    <xf numFmtId="2" fontId="20" fillId="0" borderId="51" xfId="0" applyNumberFormat="1" applyFont="1" applyBorder="1" applyAlignment="1">
      <alignment horizontal="center" wrapText="1"/>
    </xf>
    <xf numFmtId="2" fontId="20" fillId="0" borderId="52" xfId="0" applyNumberFormat="1" applyFont="1" applyBorder="1" applyAlignment="1">
      <alignment horizontal="center" wrapText="1"/>
    </xf>
    <xf numFmtId="2" fontId="20" fillId="0" borderId="53" xfId="0" applyNumberFormat="1" applyFont="1" applyBorder="1" applyAlignment="1">
      <alignment horizontal="center" wrapText="1"/>
    </xf>
    <xf numFmtId="2" fontId="16" fillId="0" borderId="54" xfId="0" applyNumberFormat="1" applyFont="1" applyBorder="1" applyAlignment="1">
      <alignment horizontal="center" wrapText="1"/>
    </xf>
    <xf numFmtId="2" fontId="16" fillId="0" borderId="19" xfId="0" applyNumberFormat="1" applyFont="1" applyBorder="1" applyAlignment="1">
      <alignment horizontal="center" wrapText="1"/>
    </xf>
    <xf numFmtId="2" fontId="16" fillId="0" borderId="55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right" vertical="top" wrapText="1"/>
    </xf>
    <xf numFmtId="0" fontId="13" fillId="0" borderId="23" xfId="0" applyFont="1" applyBorder="1" applyAlignment="1">
      <alignment horizontal="right" vertical="top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colors>
    <mruColors>
      <color rgb="FFFFFF66"/>
      <color rgb="FFF0FE9C"/>
      <color rgb="FFFFFFE7"/>
      <color rgb="FFFF99FF"/>
      <color rgb="FFFF66FF"/>
      <color rgb="FFFF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R36"/>
  <sheetViews>
    <sheetView zoomScaleNormal="100" workbookViewId="0">
      <selection activeCell="D33" sqref="D33"/>
    </sheetView>
  </sheetViews>
  <sheetFormatPr defaultRowHeight="14.4" x14ac:dyDescent="0.3"/>
  <cols>
    <col min="1" max="2" width="4" customWidth="1"/>
    <col min="3" max="3" width="3.5546875" style="6" customWidth="1"/>
    <col min="4" max="4" width="5" customWidth="1"/>
    <col min="5" max="5" width="24" customWidth="1"/>
    <col min="6" max="6" width="3" style="1" customWidth="1"/>
    <col min="7" max="41" width="9.44140625" customWidth="1"/>
    <col min="42" max="42" width="3" customWidth="1"/>
    <col min="43" max="43" width="12.44140625" customWidth="1"/>
  </cols>
  <sheetData>
    <row r="1" spans="1:44" ht="12.75" customHeight="1" x14ac:dyDescent="0.3">
      <c r="A1" s="125" t="s">
        <v>0</v>
      </c>
      <c r="B1" s="126"/>
      <c r="C1" s="126"/>
      <c r="D1" s="126"/>
      <c r="E1" s="7"/>
      <c r="F1" s="131" t="s">
        <v>32</v>
      </c>
      <c r="G1" s="8" t="s">
        <v>21</v>
      </c>
      <c r="H1" s="8" t="s">
        <v>21</v>
      </c>
      <c r="I1" s="8" t="s">
        <v>21</v>
      </c>
      <c r="J1" s="8" t="s">
        <v>21</v>
      </c>
      <c r="K1" s="8" t="s">
        <v>21</v>
      </c>
      <c r="L1" s="8" t="s">
        <v>21</v>
      </c>
      <c r="M1" s="8" t="s">
        <v>21</v>
      </c>
      <c r="N1" s="8" t="s">
        <v>21</v>
      </c>
      <c r="O1" s="8" t="s">
        <v>4</v>
      </c>
      <c r="P1" s="8" t="s">
        <v>4</v>
      </c>
      <c r="Q1" s="8" t="s">
        <v>4</v>
      </c>
      <c r="R1" s="8" t="s">
        <v>5</v>
      </c>
      <c r="S1" s="8" t="s">
        <v>5</v>
      </c>
      <c r="T1" s="8" t="s">
        <v>5</v>
      </c>
      <c r="U1" s="8" t="s">
        <v>5</v>
      </c>
      <c r="V1" s="8" t="s">
        <v>5</v>
      </c>
      <c r="W1" s="8" t="s">
        <v>5</v>
      </c>
      <c r="X1" s="8" t="s">
        <v>22</v>
      </c>
      <c r="Y1" s="8" t="s">
        <v>22</v>
      </c>
      <c r="Z1" s="8" t="s">
        <v>22</v>
      </c>
      <c r="AA1" s="8" t="s">
        <v>22</v>
      </c>
      <c r="AB1" s="8" t="s">
        <v>8</v>
      </c>
      <c r="AC1" s="8" t="s">
        <v>8</v>
      </c>
      <c r="AD1" s="8" t="s">
        <v>23</v>
      </c>
      <c r="AE1" s="8" t="s">
        <v>23</v>
      </c>
      <c r="AF1" s="8" t="s">
        <v>23</v>
      </c>
      <c r="AG1" s="8" t="s">
        <v>3</v>
      </c>
      <c r="AH1" s="8" t="s">
        <v>3</v>
      </c>
      <c r="AI1" s="8" t="s">
        <v>3</v>
      </c>
      <c r="AJ1" s="8" t="s">
        <v>3</v>
      </c>
      <c r="AK1" s="8" t="s">
        <v>24</v>
      </c>
      <c r="AL1" s="8" t="s">
        <v>24</v>
      </c>
      <c r="AM1" s="8" t="s">
        <v>24</v>
      </c>
      <c r="AN1" s="8" t="s">
        <v>24</v>
      </c>
      <c r="AO1" s="8" t="s">
        <v>25</v>
      </c>
      <c r="AP1" s="9"/>
      <c r="AQ1" s="10" t="s">
        <v>6</v>
      </c>
    </row>
    <row r="2" spans="1:44" ht="31.2" x14ac:dyDescent="0.3">
      <c r="A2" s="127"/>
      <c r="B2" s="128"/>
      <c r="C2" s="128"/>
      <c r="D2" s="128"/>
      <c r="E2" s="11"/>
      <c r="F2" s="132"/>
      <c r="G2" s="12" t="s">
        <v>26</v>
      </c>
      <c r="H2" s="12" t="s">
        <v>26</v>
      </c>
      <c r="I2" s="12" t="s">
        <v>26</v>
      </c>
      <c r="J2" s="12" t="s">
        <v>26</v>
      </c>
      <c r="K2" s="12" t="s">
        <v>26</v>
      </c>
      <c r="L2" s="12" t="s">
        <v>26</v>
      </c>
      <c r="M2" s="12" t="s">
        <v>26</v>
      </c>
      <c r="N2" s="12" t="s">
        <v>26</v>
      </c>
      <c r="O2" s="12" t="s">
        <v>10</v>
      </c>
      <c r="P2" s="12" t="s">
        <v>10</v>
      </c>
      <c r="Q2" s="12" t="s">
        <v>10</v>
      </c>
      <c r="R2" s="13" t="s">
        <v>33</v>
      </c>
      <c r="S2" s="13" t="s">
        <v>33</v>
      </c>
      <c r="T2" s="13" t="s">
        <v>33</v>
      </c>
      <c r="U2" s="13" t="s">
        <v>33</v>
      </c>
      <c r="V2" s="13" t="s">
        <v>33</v>
      </c>
      <c r="W2" s="13" t="s">
        <v>33</v>
      </c>
      <c r="X2" s="13" t="s">
        <v>27</v>
      </c>
      <c r="Y2" s="13" t="s">
        <v>27</v>
      </c>
      <c r="Z2" s="13" t="s">
        <v>27</v>
      </c>
      <c r="AA2" s="13" t="s">
        <v>27</v>
      </c>
      <c r="AB2" s="12" t="s">
        <v>9</v>
      </c>
      <c r="AC2" s="12" t="s">
        <v>9</v>
      </c>
      <c r="AD2" s="12" t="s">
        <v>28</v>
      </c>
      <c r="AE2" s="12" t="s">
        <v>28</v>
      </c>
      <c r="AF2" s="12" t="s">
        <v>28</v>
      </c>
      <c r="AG2" s="13" t="s">
        <v>29</v>
      </c>
      <c r="AH2" s="13" t="s">
        <v>29</v>
      </c>
      <c r="AI2" s="13" t="s">
        <v>29</v>
      </c>
      <c r="AJ2" s="13" t="s">
        <v>29</v>
      </c>
      <c r="AK2" s="13" t="s">
        <v>30</v>
      </c>
      <c r="AL2" s="13" t="s">
        <v>30</v>
      </c>
      <c r="AM2" s="13" t="s">
        <v>30</v>
      </c>
      <c r="AN2" s="13" t="s">
        <v>30</v>
      </c>
      <c r="AO2" s="13" t="s">
        <v>31</v>
      </c>
      <c r="AP2" s="14"/>
      <c r="AQ2" s="15"/>
    </row>
    <row r="3" spans="1:44" x14ac:dyDescent="0.3">
      <c r="A3" s="129"/>
      <c r="B3" s="130"/>
      <c r="C3" s="130"/>
      <c r="D3" s="130"/>
      <c r="E3" s="16"/>
      <c r="F3" s="132"/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17"/>
      <c r="AQ3" s="18"/>
    </row>
    <row r="4" spans="1:44" x14ac:dyDescent="0.3">
      <c r="A4" s="134" t="s">
        <v>46</v>
      </c>
      <c r="B4" s="135"/>
      <c r="C4" s="135"/>
      <c r="D4" s="135"/>
      <c r="E4" s="136"/>
      <c r="F4" s="132"/>
      <c r="G4" s="19" t="e">
        <f>#REF!</f>
        <v>#REF!</v>
      </c>
      <c r="H4" s="19" t="e">
        <f>#REF!</f>
        <v>#REF!</v>
      </c>
      <c r="I4" s="19" t="e">
        <f>#REF!</f>
        <v>#REF!</v>
      </c>
      <c r="J4" s="19" t="e">
        <f>#REF!</f>
        <v>#REF!</v>
      </c>
      <c r="K4" s="19" t="e">
        <f>#REF!</f>
        <v>#REF!</v>
      </c>
      <c r="L4" s="19" t="e">
        <f>#REF!</f>
        <v>#REF!</v>
      </c>
      <c r="M4" s="19" t="e">
        <f>#REF!</f>
        <v>#REF!</v>
      </c>
      <c r="N4" s="19" t="e">
        <f>#REF!</f>
        <v>#REF!</v>
      </c>
      <c r="O4" s="19" t="e">
        <f>#REF!</f>
        <v>#REF!</v>
      </c>
      <c r="P4" s="19" t="e">
        <f>#REF!</f>
        <v>#REF!</v>
      </c>
      <c r="Q4" s="19" t="e">
        <f>#REF!</f>
        <v>#REF!</v>
      </c>
      <c r="R4" s="19" t="e">
        <f>#REF!</f>
        <v>#REF!</v>
      </c>
      <c r="S4" s="19" t="e">
        <f>#REF!</f>
        <v>#REF!</v>
      </c>
      <c r="T4" s="19" t="e">
        <f>#REF!</f>
        <v>#REF!</v>
      </c>
      <c r="U4" s="19" t="e">
        <f>#REF!</f>
        <v>#REF!</v>
      </c>
      <c r="V4" s="19" t="e">
        <f>#REF!</f>
        <v>#REF!</v>
      </c>
      <c r="W4" s="19" t="e">
        <f>#REF!</f>
        <v>#REF!</v>
      </c>
      <c r="X4" s="19" t="e">
        <f>#REF!</f>
        <v>#REF!</v>
      </c>
      <c r="Y4" s="19" t="e">
        <f>#REF!</f>
        <v>#REF!</v>
      </c>
      <c r="Z4" s="19" t="e">
        <f>#REF!</f>
        <v>#REF!</v>
      </c>
      <c r="AA4" s="19" t="e">
        <f>#REF!</f>
        <v>#REF!</v>
      </c>
      <c r="AB4" s="19" t="e">
        <f>#REF!</f>
        <v>#REF!</v>
      </c>
      <c r="AC4" s="19" t="e">
        <f>#REF!</f>
        <v>#REF!</v>
      </c>
      <c r="AD4" s="19" t="e">
        <f>#REF!</f>
        <v>#REF!</v>
      </c>
      <c r="AE4" s="19" t="e">
        <f>#REF!</f>
        <v>#REF!</v>
      </c>
      <c r="AF4" s="19" t="e">
        <f>#REF!</f>
        <v>#REF!</v>
      </c>
      <c r="AG4" s="19" t="e">
        <f>#REF!</f>
        <v>#REF!</v>
      </c>
      <c r="AH4" s="19" t="e">
        <f>#REF!</f>
        <v>#REF!</v>
      </c>
      <c r="AI4" s="19" t="e">
        <f>#REF!</f>
        <v>#REF!</v>
      </c>
      <c r="AJ4" s="19" t="e">
        <f>#REF!</f>
        <v>#REF!</v>
      </c>
      <c r="AK4" s="19" t="e">
        <f>#REF!</f>
        <v>#REF!</v>
      </c>
      <c r="AL4" s="19" t="e">
        <f>#REF!</f>
        <v>#REF!</v>
      </c>
      <c r="AM4" s="19" t="e">
        <f>#REF!</f>
        <v>#REF!</v>
      </c>
      <c r="AN4" s="19" t="e">
        <f>#REF!</f>
        <v>#REF!</v>
      </c>
      <c r="AO4" s="19" t="e">
        <f>#REF!</f>
        <v>#REF!</v>
      </c>
      <c r="AP4" s="19"/>
      <c r="AQ4" s="20" t="e">
        <f>SUM(G4:AP4)</f>
        <v>#REF!</v>
      </c>
    </row>
    <row r="5" spans="1:44" x14ac:dyDescent="0.3">
      <c r="A5" s="137" t="s">
        <v>47</v>
      </c>
      <c r="B5" s="138"/>
      <c r="C5" s="138"/>
      <c r="D5" s="138"/>
      <c r="E5" s="139"/>
      <c r="F5" s="132"/>
      <c r="G5" s="21" t="e">
        <f t="shared" ref="G5:AO5" si="0">IF(G4=0,0,(0.03+10/(G4^0.4)))</f>
        <v>#REF!</v>
      </c>
      <c r="H5" s="21" t="e">
        <f t="shared" si="0"/>
        <v>#REF!</v>
      </c>
      <c r="I5" s="21" t="e">
        <f t="shared" si="0"/>
        <v>#REF!</v>
      </c>
      <c r="J5" s="21" t="e">
        <f t="shared" si="0"/>
        <v>#REF!</v>
      </c>
      <c r="K5" s="21" t="e">
        <f t="shared" si="0"/>
        <v>#REF!</v>
      </c>
      <c r="L5" s="21" t="e">
        <f t="shared" si="0"/>
        <v>#REF!</v>
      </c>
      <c r="M5" s="21" t="e">
        <f t="shared" si="0"/>
        <v>#REF!</v>
      </c>
      <c r="N5" s="21" t="e">
        <f t="shared" si="0"/>
        <v>#REF!</v>
      </c>
      <c r="O5" s="21" t="e">
        <f t="shared" si="0"/>
        <v>#REF!</v>
      </c>
      <c r="P5" s="21" t="e">
        <f t="shared" si="0"/>
        <v>#REF!</v>
      </c>
      <c r="Q5" s="21" t="e">
        <f t="shared" si="0"/>
        <v>#REF!</v>
      </c>
      <c r="R5" s="21" t="e">
        <f t="shared" si="0"/>
        <v>#REF!</v>
      </c>
      <c r="S5" s="21" t="e">
        <f t="shared" si="0"/>
        <v>#REF!</v>
      </c>
      <c r="T5" s="21" t="e">
        <f t="shared" si="0"/>
        <v>#REF!</v>
      </c>
      <c r="U5" s="21" t="e">
        <f t="shared" si="0"/>
        <v>#REF!</v>
      </c>
      <c r="V5" s="21" t="e">
        <f t="shared" si="0"/>
        <v>#REF!</v>
      </c>
      <c r="W5" s="21" t="e">
        <f t="shared" si="0"/>
        <v>#REF!</v>
      </c>
      <c r="X5" s="21" t="e">
        <f t="shared" si="0"/>
        <v>#REF!</v>
      </c>
      <c r="Y5" s="21" t="e">
        <f t="shared" si="0"/>
        <v>#REF!</v>
      </c>
      <c r="Z5" s="21" t="e">
        <f t="shared" si="0"/>
        <v>#REF!</v>
      </c>
      <c r="AA5" s="21" t="e">
        <f t="shared" si="0"/>
        <v>#REF!</v>
      </c>
      <c r="AB5" s="21" t="e">
        <f t="shared" si="0"/>
        <v>#REF!</v>
      </c>
      <c r="AC5" s="21" t="e">
        <f t="shared" si="0"/>
        <v>#REF!</v>
      </c>
      <c r="AD5" s="21" t="e">
        <f t="shared" si="0"/>
        <v>#REF!</v>
      </c>
      <c r="AE5" s="21" t="e">
        <f t="shared" si="0"/>
        <v>#REF!</v>
      </c>
      <c r="AF5" s="21" t="e">
        <f t="shared" si="0"/>
        <v>#REF!</v>
      </c>
      <c r="AG5" s="21" t="e">
        <f t="shared" si="0"/>
        <v>#REF!</v>
      </c>
      <c r="AH5" s="21" t="e">
        <f t="shared" si="0"/>
        <v>#REF!</v>
      </c>
      <c r="AI5" s="21" t="e">
        <f t="shared" si="0"/>
        <v>#REF!</v>
      </c>
      <c r="AJ5" s="21" t="e">
        <f t="shared" si="0"/>
        <v>#REF!</v>
      </c>
      <c r="AK5" s="21" t="e">
        <f t="shared" si="0"/>
        <v>#REF!</v>
      </c>
      <c r="AL5" s="21" t="e">
        <f t="shared" si="0"/>
        <v>#REF!</v>
      </c>
      <c r="AM5" s="21" t="e">
        <f t="shared" si="0"/>
        <v>#REF!</v>
      </c>
      <c r="AN5" s="21" t="e">
        <f t="shared" si="0"/>
        <v>#REF!</v>
      </c>
      <c r="AO5" s="21" t="e">
        <f t="shared" si="0"/>
        <v>#REF!</v>
      </c>
      <c r="AP5" s="22"/>
      <c r="AQ5" s="23"/>
    </row>
    <row r="6" spans="1:44" x14ac:dyDescent="0.3">
      <c r="A6" s="140" t="s">
        <v>48</v>
      </c>
      <c r="B6" s="141"/>
      <c r="C6" s="141"/>
      <c r="D6" s="141"/>
      <c r="E6" s="142"/>
      <c r="F6" s="133"/>
      <c r="G6" s="24" t="e">
        <f>#REF!</f>
        <v>#REF!</v>
      </c>
      <c r="H6" s="24" t="e">
        <f>#REF!</f>
        <v>#REF!</v>
      </c>
      <c r="I6" s="24" t="e">
        <f>#REF!</f>
        <v>#REF!</v>
      </c>
      <c r="J6" s="24" t="e">
        <f>#REF!</f>
        <v>#REF!</v>
      </c>
      <c r="K6" s="24" t="e">
        <f>#REF!</f>
        <v>#REF!</v>
      </c>
      <c r="L6" s="24" t="e">
        <f>#REF!</f>
        <v>#REF!</v>
      </c>
      <c r="M6" s="24" t="e">
        <f>#REF!</f>
        <v>#REF!</v>
      </c>
      <c r="N6" s="24" t="e">
        <f>#REF!</f>
        <v>#REF!</v>
      </c>
      <c r="O6" s="24" t="e">
        <f>#REF!</f>
        <v>#REF!</v>
      </c>
      <c r="P6" s="24" t="e">
        <f>#REF!</f>
        <v>#REF!</v>
      </c>
      <c r="Q6" s="24" t="e">
        <f>#REF!</f>
        <v>#REF!</v>
      </c>
      <c r="R6" s="24" t="e">
        <f>#REF!</f>
        <v>#REF!</v>
      </c>
      <c r="S6" s="24" t="e">
        <f>#REF!</f>
        <v>#REF!</v>
      </c>
      <c r="T6" s="24" t="e">
        <f>#REF!</f>
        <v>#REF!</v>
      </c>
      <c r="U6" s="24" t="e">
        <f>#REF!</f>
        <v>#REF!</v>
      </c>
      <c r="V6" s="24" t="e">
        <f>#REF!</f>
        <v>#REF!</v>
      </c>
      <c r="W6" s="24" t="e">
        <f>#REF!</f>
        <v>#REF!</v>
      </c>
      <c r="X6" s="24" t="e">
        <f>#REF!</f>
        <v>#REF!</v>
      </c>
      <c r="Y6" s="24" t="e">
        <f>#REF!</f>
        <v>#REF!</v>
      </c>
      <c r="Z6" s="24" t="e">
        <f>#REF!</f>
        <v>#REF!</v>
      </c>
      <c r="AA6" s="24" t="e">
        <f>#REF!</f>
        <v>#REF!</v>
      </c>
      <c r="AB6" s="24" t="e">
        <f>#REF!</f>
        <v>#REF!</v>
      </c>
      <c r="AC6" s="24" t="e">
        <f>#REF!</f>
        <v>#REF!</v>
      </c>
      <c r="AD6" s="24" t="e">
        <f>#REF!</f>
        <v>#REF!</v>
      </c>
      <c r="AE6" s="24" t="e">
        <f>#REF!</f>
        <v>#REF!</v>
      </c>
      <c r="AF6" s="24" t="e">
        <f>#REF!</f>
        <v>#REF!</v>
      </c>
      <c r="AG6" s="24" t="e">
        <f>#REF!</f>
        <v>#REF!</v>
      </c>
      <c r="AH6" s="24" t="e">
        <f>#REF!</f>
        <v>#REF!</v>
      </c>
      <c r="AI6" s="24" t="e">
        <f>#REF!</f>
        <v>#REF!</v>
      </c>
      <c r="AJ6" s="24" t="e">
        <f>#REF!</f>
        <v>#REF!</v>
      </c>
      <c r="AK6" s="24" t="e">
        <f>#REF!</f>
        <v>#REF!</v>
      </c>
      <c r="AL6" s="24" t="e">
        <f>#REF!</f>
        <v>#REF!</v>
      </c>
      <c r="AM6" s="24" t="e">
        <f>#REF!</f>
        <v>#REF!</v>
      </c>
      <c r="AN6" s="24" t="e">
        <f>#REF!</f>
        <v>#REF!</v>
      </c>
      <c r="AO6" s="24" t="e">
        <f>#REF!</f>
        <v>#REF!</v>
      </c>
      <c r="AP6" s="25"/>
      <c r="AQ6" s="26"/>
    </row>
    <row r="7" spans="1:44" x14ac:dyDescent="0.3">
      <c r="A7" s="160" t="s">
        <v>1</v>
      </c>
      <c r="B7" s="161"/>
      <c r="C7" s="162"/>
      <c r="D7" s="145" t="s">
        <v>69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7"/>
    </row>
    <row r="8" spans="1:44" ht="12.75" customHeight="1" x14ac:dyDescent="0.3">
      <c r="A8" s="148" t="s">
        <v>2</v>
      </c>
      <c r="B8" s="151" t="s">
        <v>7</v>
      </c>
      <c r="C8" s="157" t="s">
        <v>92</v>
      </c>
      <c r="D8" s="27" t="s">
        <v>70</v>
      </c>
      <c r="E8" s="60" t="s">
        <v>97</v>
      </c>
      <c r="F8" s="28"/>
      <c r="G8" s="9">
        <f>IF($F$8=0,0,0.045)</f>
        <v>0</v>
      </c>
      <c r="H8" s="9">
        <f t="shared" ref="H8:W8" si="1">IF($F$8=0,0,0.045)</f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0</v>
      </c>
      <c r="O8" s="9">
        <f t="shared" si="1"/>
        <v>0</v>
      </c>
      <c r="P8" s="9">
        <f t="shared" si="1"/>
        <v>0</v>
      </c>
      <c r="Q8" s="9">
        <f t="shared" si="1"/>
        <v>0</v>
      </c>
      <c r="R8" s="9">
        <f t="shared" si="1"/>
        <v>0</v>
      </c>
      <c r="S8" s="9">
        <f t="shared" si="1"/>
        <v>0</v>
      </c>
      <c r="T8" s="9">
        <f t="shared" si="1"/>
        <v>0</v>
      </c>
      <c r="U8" s="9">
        <f t="shared" si="1"/>
        <v>0</v>
      </c>
      <c r="V8" s="9">
        <f t="shared" si="1"/>
        <v>0</v>
      </c>
      <c r="W8" s="9">
        <f t="shared" si="1"/>
        <v>0</v>
      </c>
      <c r="X8" s="9">
        <f>IF($F$8=0,0,0.04)</f>
        <v>0</v>
      </c>
      <c r="Y8" s="9">
        <f t="shared" ref="Y8:AA8" si="2">IF($F$8=0,0,0.04)</f>
        <v>0</v>
      </c>
      <c r="Z8" s="9">
        <f t="shared" si="2"/>
        <v>0</v>
      </c>
      <c r="AA8" s="9">
        <f t="shared" si="2"/>
        <v>0</v>
      </c>
      <c r="AB8" s="29">
        <f>IF($F$8=0,0,0.035)</f>
        <v>0</v>
      </c>
      <c r="AC8" s="29">
        <f>IF($F$8=0,0,0.035)</f>
        <v>0</v>
      </c>
      <c r="AD8" s="9">
        <f>IF($F$8=0,0,0.05)</f>
        <v>0</v>
      </c>
      <c r="AE8" s="9">
        <f t="shared" ref="AE8:AF8" si="3">IF($F$8=0,0,0.05)</f>
        <v>0</v>
      </c>
      <c r="AF8" s="9">
        <f t="shared" si="3"/>
        <v>0</v>
      </c>
      <c r="AG8" s="9">
        <f>IF($F$8=0,0,0.04)</f>
        <v>0</v>
      </c>
      <c r="AH8" s="9">
        <f t="shared" ref="AH8:AN8" si="4">IF($F$8=0,0,0.04)</f>
        <v>0</v>
      </c>
      <c r="AI8" s="9">
        <f t="shared" si="4"/>
        <v>0</v>
      </c>
      <c r="AJ8" s="9">
        <f t="shared" si="4"/>
        <v>0</v>
      </c>
      <c r="AK8" s="9">
        <f t="shared" si="4"/>
        <v>0</v>
      </c>
      <c r="AL8" s="9">
        <f t="shared" si="4"/>
        <v>0</v>
      </c>
      <c r="AM8" s="9">
        <f t="shared" si="4"/>
        <v>0</v>
      </c>
      <c r="AN8" s="9">
        <f t="shared" si="4"/>
        <v>0</v>
      </c>
      <c r="AO8" s="30">
        <v>0</v>
      </c>
      <c r="AP8" s="31"/>
      <c r="AQ8" s="32"/>
    </row>
    <row r="9" spans="1:44" ht="19.5" customHeight="1" x14ac:dyDescent="0.3">
      <c r="A9" s="149"/>
      <c r="B9" s="152"/>
      <c r="C9" s="158"/>
      <c r="D9" s="33" t="s">
        <v>71</v>
      </c>
      <c r="E9" s="34" t="s">
        <v>98</v>
      </c>
      <c r="F9" s="35"/>
      <c r="G9" s="14">
        <f>IF($F$9=0,0,0.09)</f>
        <v>0</v>
      </c>
      <c r="H9" s="14">
        <f t="shared" ref="H9:W9" si="5">IF($F$9=0,0,0.09)</f>
        <v>0</v>
      </c>
      <c r="I9" s="14">
        <f t="shared" si="5"/>
        <v>0</v>
      </c>
      <c r="J9" s="14">
        <f t="shared" si="5"/>
        <v>0</v>
      </c>
      <c r="K9" s="14">
        <f t="shared" si="5"/>
        <v>0</v>
      </c>
      <c r="L9" s="14">
        <f t="shared" si="5"/>
        <v>0</v>
      </c>
      <c r="M9" s="14">
        <f t="shared" si="5"/>
        <v>0</v>
      </c>
      <c r="N9" s="14">
        <f t="shared" si="5"/>
        <v>0</v>
      </c>
      <c r="O9" s="14">
        <f t="shared" si="5"/>
        <v>0</v>
      </c>
      <c r="P9" s="14">
        <f t="shared" si="5"/>
        <v>0</v>
      </c>
      <c r="Q9" s="14">
        <f t="shared" si="5"/>
        <v>0</v>
      </c>
      <c r="R9" s="14">
        <f t="shared" si="5"/>
        <v>0</v>
      </c>
      <c r="S9" s="14">
        <f t="shared" si="5"/>
        <v>0</v>
      </c>
      <c r="T9" s="14">
        <f t="shared" si="5"/>
        <v>0</v>
      </c>
      <c r="U9" s="14">
        <f t="shared" si="5"/>
        <v>0</v>
      </c>
      <c r="V9" s="14">
        <f t="shared" si="5"/>
        <v>0</v>
      </c>
      <c r="W9" s="14">
        <f t="shared" si="5"/>
        <v>0</v>
      </c>
      <c r="X9" s="14">
        <f>IF($F$9=0,0,0.08)</f>
        <v>0</v>
      </c>
      <c r="Y9" s="14">
        <f t="shared" ref="Y9:AA9" si="6">IF($F$9=0,0,0.08)</f>
        <v>0</v>
      </c>
      <c r="Z9" s="14">
        <f t="shared" si="6"/>
        <v>0</v>
      </c>
      <c r="AA9" s="14">
        <f t="shared" si="6"/>
        <v>0</v>
      </c>
      <c r="AB9" s="14">
        <f>IF($F$9=0,0,0.07)</f>
        <v>0</v>
      </c>
      <c r="AC9" s="14">
        <f>IF($F$9=0,0,0.07)</f>
        <v>0</v>
      </c>
      <c r="AD9" s="14">
        <f>IF($F$9=0,0,0.1)</f>
        <v>0</v>
      </c>
      <c r="AE9" s="14">
        <f t="shared" ref="AE9:AF9" si="7">IF($F$9=0,0,0.1)</f>
        <v>0</v>
      </c>
      <c r="AF9" s="14">
        <f t="shared" si="7"/>
        <v>0</v>
      </c>
      <c r="AG9" s="14">
        <f>IF($F$9=0,0,0.08)</f>
        <v>0</v>
      </c>
      <c r="AH9" s="14">
        <f t="shared" ref="AH9:AN9" si="8">IF($F$9=0,0,0.08)</f>
        <v>0</v>
      </c>
      <c r="AI9" s="14">
        <f t="shared" si="8"/>
        <v>0</v>
      </c>
      <c r="AJ9" s="14">
        <f t="shared" si="8"/>
        <v>0</v>
      </c>
      <c r="AK9" s="14">
        <f t="shared" si="8"/>
        <v>0</v>
      </c>
      <c r="AL9" s="14">
        <f t="shared" si="8"/>
        <v>0</v>
      </c>
      <c r="AM9" s="14">
        <f t="shared" si="8"/>
        <v>0</v>
      </c>
      <c r="AN9" s="14">
        <f t="shared" si="8"/>
        <v>0</v>
      </c>
      <c r="AO9" s="36">
        <v>0</v>
      </c>
      <c r="AP9" s="22"/>
      <c r="AQ9" s="23"/>
    </row>
    <row r="10" spans="1:44" ht="15.6" x14ac:dyDescent="0.3">
      <c r="A10" s="149"/>
      <c r="B10" s="152"/>
      <c r="C10" s="163"/>
      <c r="D10" s="37" t="s">
        <v>72</v>
      </c>
      <c r="E10" s="38" t="s">
        <v>99</v>
      </c>
      <c r="F10" s="39"/>
      <c r="G10" s="5">
        <f>IF($F$10=0,0,0.02)</f>
        <v>0</v>
      </c>
      <c r="H10" s="5">
        <f t="shared" ref="H10:AN10" si="9">IF($F$10=0,0,0.02)</f>
        <v>0</v>
      </c>
      <c r="I10" s="5">
        <f t="shared" si="9"/>
        <v>0</v>
      </c>
      <c r="J10" s="5">
        <f t="shared" si="9"/>
        <v>0</v>
      </c>
      <c r="K10" s="5">
        <f t="shared" si="9"/>
        <v>0</v>
      </c>
      <c r="L10" s="5">
        <f t="shared" si="9"/>
        <v>0</v>
      </c>
      <c r="M10" s="5">
        <f t="shared" si="9"/>
        <v>0</v>
      </c>
      <c r="N10" s="5">
        <f t="shared" si="9"/>
        <v>0</v>
      </c>
      <c r="O10" s="5">
        <f t="shared" si="9"/>
        <v>0</v>
      </c>
      <c r="P10" s="5">
        <f t="shared" si="9"/>
        <v>0</v>
      </c>
      <c r="Q10" s="5">
        <f t="shared" si="9"/>
        <v>0</v>
      </c>
      <c r="R10" s="5">
        <f t="shared" si="9"/>
        <v>0</v>
      </c>
      <c r="S10" s="5">
        <f t="shared" si="9"/>
        <v>0</v>
      </c>
      <c r="T10" s="5">
        <f t="shared" si="9"/>
        <v>0</v>
      </c>
      <c r="U10" s="5">
        <f t="shared" si="9"/>
        <v>0</v>
      </c>
      <c r="V10" s="5">
        <f t="shared" si="9"/>
        <v>0</v>
      </c>
      <c r="W10" s="5">
        <f t="shared" si="9"/>
        <v>0</v>
      </c>
      <c r="X10" s="5">
        <f t="shared" si="9"/>
        <v>0</v>
      </c>
      <c r="Y10" s="5">
        <f t="shared" si="9"/>
        <v>0</v>
      </c>
      <c r="Z10" s="5">
        <f t="shared" si="9"/>
        <v>0</v>
      </c>
      <c r="AA10" s="5">
        <f t="shared" si="9"/>
        <v>0</v>
      </c>
      <c r="AB10" s="5">
        <f t="shared" si="9"/>
        <v>0</v>
      </c>
      <c r="AC10" s="5">
        <f t="shared" si="9"/>
        <v>0</v>
      </c>
      <c r="AD10" s="5">
        <f t="shared" si="9"/>
        <v>0</v>
      </c>
      <c r="AE10" s="5">
        <f t="shared" si="9"/>
        <v>0</v>
      </c>
      <c r="AF10" s="5">
        <f t="shared" si="9"/>
        <v>0</v>
      </c>
      <c r="AG10" s="5">
        <f t="shared" si="9"/>
        <v>0</v>
      </c>
      <c r="AH10" s="5">
        <f t="shared" si="9"/>
        <v>0</v>
      </c>
      <c r="AI10" s="5">
        <f t="shared" si="9"/>
        <v>0</v>
      </c>
      <c r="AJ10" s="5">
        <f t="shared" si="9"/>
        <v>0</v>
      </c>
      <c r="AK10" s="5">
        <f t="shared" si="9"/>
        <v>0</v>
      </c>
      <c r="AL10" s="5">
        <f t="shared" si="9"/>
        <v>0</v>
      </c>
      <c r="AM10" s="5">
        <f t="shared" si="9"/>
        <v>0</v>
      </c>
      <c r="AN10" s="5">
        <f t="shared" si="9"/>
        <v>0</v>
      </c>
      <c r="AO10" s="40">
        <v>0</v>
      </c>
      <c r="AP10" s="25"/>
      <c r="AQ10" s="26"/>
      <c r="AR10" s="83"/>
    </row>
    <row r="11" spans="1:44" x14ac:dyDescent="0.3">
      <c r="A11" s="149"/>
      <c r="B11" s="152"/>
      <c r="C11" s="157" t="s">
        <v>93</v>
      </c>
      <c r="D11" s="41" t="s">
        <v>73</v>
      </c>
      <c r="E11" s="42" t="s">
        <v>100</v>
      </c>
      <c r="F11" s="43"/>
      <c r="G11" s="14">
        <f>IF($F$11=0,0,0.04)</f>
        <v>0</v>
      </c>
      <c r="H11" s="14">
        <f t="shared" ref="H11:AN11" si="10">IF($F$11=0,0,0.04)</f>
        <v>0</v>
      </c>
      <c r="I11" s="14">
        <f t="shared" si="10"/>
        <v>0</v>
      </c>
      <c r="J11" s="14">
        <f t="shared" si="10"/>
        <v>0</v>
      </c>
      <c r="K11" s="14">
        <f t="shared" si="10"/>
        <v>0</v>
      </c>
      <c r="L11" s="14">
        <f t="shared" si="10"/>
        <v>0</v>
      </c>
      <c r="M11" s="14">
        <f t="shared" si="10"/>
        <v>0</v>
      </c>
      <c r="N11" s="14">
        <f t="shared" si="10"/>
        <v>0</v>
      </c>
      <c r="O11" s="14">
        <f t="shared" si="10"/>
        <v>0</v>
      </c>
      <c r="P11" s="14">
        <f t="shared" si="10"/>
        <v>0</v>
      </c>
      <c r="Q11" s="14">
        <f t="shared" si="10"/>
        <v>0</v>
      </c>
      <c r="R11" s="14">
        <f t="shared" si="10"/>
        <v>0</v>
      </c>
      <c r="S11" s="14">
        <f t="shared" si="10"/>
        <v>0</v>
      </c>
      <c r="T11" s="14">
        <f t="shared" si="10"/>
        <v>0</v>
      </c>
      <c r="U11" s="14">
        <f t="shared" si="10"/>
        <v>0</v>
      </c>
      <c r="V11" s="14">
        <f t="shared" si="10"/>
        <v>0</v>
      </c>
      <c r="W11" s="14">
        <f t="shared" si="10"/>
        <v>0</v>
      </c>
      <c r="X11" s="14">
        <f t="shared" si="10"/>
        <v>0</v>
      </c>
      <c r="Y11" s="14">
        <f t="shared" si="10"/>
        <v>0</v>
      </c>
      <c r="Z11" s="14">
        <f t="shared" si="10"/>
        <v>0</v>
      </c>
      <c r="AA11" s="14">
        <f t="shared" si="10"/>
        <v>0</v>
      </c>
      <c r="AB11" s="14">
        <f t="shared" si="10"/>
        <v>0</v>
      </c>
      <c r="AC11" s="14">
        <f t="shared" si="10"/>
        <v>0</v>
      </c>
      <c r="AD11" s="14">
        <f t="shared" si="10"/>
        <v>0</v>
      </c>
      <c r="AE11" s="14">
        <f t="shared" si="10"/>
        <v>0</v>
      </c>
      <c r="AF11" s="14">
        <f t="shared" si="10"/>
        <v>0</v>
      </c>
      <c r="AG11" s="14">
        <f t="shared" si="10"/>
        <v>0</v>
      </c>
      <c r="AH11" s="14">
        <f t="shared" si="10"/>
        <v>0</v>
      </c>
      <c r="AI11" s="14">
        <f t="shared" si="10"/>
        <v>0</v>
      </c>
      <c r="AJ11" s="14">
        <f t="shared" si="10"/>
        <v>0</v>
      </c>
      <c r="AK11" s="14">
        <f t="shared" si="10"/>
        <v>0</v>
      </c>
      <c r="AL11" s="14">
        <f t="shared" si="10"/>
        <v>0</v>
      </c>
      <c r="AM11" s="14">
        <f t="shared" si="10"/>
        <v>0</v>
      </c>
      <c r="AN11" s="14">
        <f t="shared" si="10"/>
        <v>0</v>
      </c>
      <c r="AO11" s="14">
        <f>IF($F$11=0,0,0.005)</f>
        <v>0</v>
      </c>
      <c r="AP11" s="16"/>
      <c r="AQ11" s="44"/>
    </row>
    <row r="12" spans="1:44" x14ac:dyDescent="0.3">
      <c r="A12" s="149"/>
      <c r="B12" s="152"/>
      <c r="C12" s="158"/>
      <c r="D12" s="41" t="s">
        <v>74</v>
      </c>
      <c r="E12" s="34" t="s">
        <v>101</v>
      </c>
      <c r="F12" s="35"/>
      <c r="G12" s="14">
        <f>IF($F$12=0,0,0.08)</f>
        <v>0</v>
      </c>
      <c r="H12" s="14">
        <f t="shared" ref="H12:AF12" si="11">IF($F$12=0,0,0.08)</f>
        <v>0</v>
      </c>
      <c r="I12" s="14">
        <f t="shared" si="11"/>
        <v>0</v>
      </c>
      <c r="J12" s="14">
        <f t="shared" si="11"/>
        <v>0</v>
      </c>
      <c r="K12" s="14">
        <f t="shared" si="11"/>
        <v>0</v>
      </c>
      <c r="L12" s="14">
        <f t="shared" si="11"/>
        <v>0</v>
      </c>
      <c r="M12" s="14">
        <f t="shared" si="11"/>
        <v>0</v>
      </c>
      <c r="N12" s="14">
        <f t="shared" si="11"/>
        <v>0</v>
      </c>
      <c r="O12" s="14">
        <f t="shared" si="11"/>
        <v>0</v>
      </c>
      <c r="P12" s="14">
        <f t="shared" si="11"/>
        <v>0</v>
      </c>
      <c r="Q12" s="14">
        <f t="shared" si="11"/>
        <v>0</v>
      </c>
      <c r="R12" s="14">
        <f t="shared" si="11"/>
        <v>0</v>
      </c>
      <c r="S12" s="14">
        <f t="shared" si="11"/>
        <v>0</v>
      </c>
      <c r="T12" s="14">
        <f t="shared" si="11"/>
        <v>0</v>
      </c>
      <c r="U12" s="14">
        <f t="shared" si="11"/>
        <v>0</v>
      </c>
      <c r="V12" s="14">
        <f t="shared" si="11"/>
        <v>0</v>
      </c>
      <c r="W12" s="14">
        <f t="shared" si="11"/>
        <v>0</v>
      </c>
      <c r="X12" s="14">
        <f t="shared" si="11"/>
        <v>0</v>
      </c>
      <c r="Y12" s="14">
        <f t="shared" si="11"/>
        <v>0</v>
      </c>
      <c r="Z12" s="14">
        <f t="shared" si="11"/>
        <v>0</v>
      </c>
      <c r="AA12" s="14">
        <f t="shared" si="11"/>
        <v>0</v>
      </c>
      <c r="AB12" s="14">
        <f t="shared" si="11"/>
        <v>0</v>
      </c>
      <c r="AC12" s="14">
        <f t="shared" si="11"/>
        <v>0</v>
      </c>
      <c r="AD12" s="14">
        <f t="shared" si="11"/>
        <v>0</v>
      </c>
      <c r="AE12" s="14">
        <f t="shared" si="11"/>
        <v>0</v>
      </c>
      <c r="AF12" s="14">
        <f t="shared" si="11"/>
        <v>0</v>
      </c>
      <c r="AG12" s="14">
        <f>IF($F$12=0,0,0.09)</f>
        <v>0</v>
      </c>
      <c r="AH12" s="14">
        <f t="shared" ref="AH12:AN12" si="12">IF($F$12=0,0,0.09)</f>
        <v>0</v>
      </c>
      <c r="AI12" s="14">
        <f t="shared" si="12"/>
        <v>0</v>
      </c>
      <c r="AJ12" s="14">
        <f t="shared" si="12"/>
        <v>0</v>
      </c>
      <c r="AK12" s="14">
        <f t="shared" si="12"/>
        <v>0</v>
      </c>
      <c r="AL12" s="14">
        <f t="shared" si="12"/>
        <v>0</v>
      </c>
      <c r="AM12" s="14">
        <f t="shared" si="12"/>
        <v>0</v>
      </c>
      <c r="AN12" s="14">
        <f t="shared" si="12"/>
        <v>0</v>
      </c>
      <c r="AO12" s="14">
        <f>IF($F$12=0,0,0.009)</f>
        <v>0</v>
      </c>
      <c r="AP12" s="22"/>
      <c r="AQ12" s="23"/>
    </row>
    <row r="13" spans="1:44" x14ac:dyDescent="0.3">
      <c r="A13" s="149"/>
      <c r="B13" s="152"/>
      <c r="C13" s="159"/>
      <c r="D13" s="37" t="s">
        <v>75</v>
      </c>
      <c r="E13" s="38" t="s">
        <v>102</v>
      </c>
      <c r="F13" s="39"/>
      <c r="G13" s="5">
        <f>IF($F$13=0,0,0.16)</f>
        <v>0</v>
      </c>
      <c r="H13" s="5">
        <f t="shared" ref="H13:AO13" si="13">IF($F$13=0,0,0.16)</f>
        <v>0</v>
      </c>
      <c r="I13" s="5">
        <f t="shared" si="13"/>
        <v>0</v>
      </c>
      <c r="J13" s="5">
        <f t="shared" si="13"/>
        <v>0</v>
      </c>
      <c r="K13" s="5">
        <f t="shared" si="13"/>
        <v>0</v>
      </c>
      <c r="L13" s="5">
        <f t="shared" si="13"/>
        <v>0</v>
      </c>
      <c r="M13" s="5">
        <f t="shared" si="13"/>
        <v>0</v>
      </c>
      <c r="N13" s="5">
        <f t="shared" si="13"/>
        <v>0</v>
      </c>
      <c r="O13" s="5">
        <f t="shared" si="13"/>
        <v>0</v>
      </c>
      <c r="P13" s="5">
        <f t="shared" si="13"/>
        <v>0</v>
      </c>
      <c r="Q13" s="5">
        <f t="shared" si="13"/>
        <v>0</v>
      </c>
      <c r="R13" s="5">
        <f t="shared" si="13"/>
        <v>0</v>
      </c>
      <c r="S13" s="5">
        <f t="shared" si="13"/>
        <v>0</v>
      </c>
      <c r="T13" s="5">
        <f t="shared" si="13"/>
        <v>0</v>
      </c>
      <c r="U13" s="5">
        <f t="shared" si="13"/>
        <v>0</v>
      </c>
      <c r="V13" s="5">
        <f t="shared" si="13"/>
        <v>0</v>
      </c>
      <c r="W13" s="5">
        <f t="shared" si="13"/>
        <v>0</v>
      </c>
      <c r="X13" s="5">
        <f t="shared" si="13"/>
        <v>0</v>
      </c>
      <c r="Y13" s="5">
        <f t="shared" si="13"/>
        <v>0</v>
      </c>
      <c r="Z13" s="5">
        <f t="shared" si="13"/>
        <v>0</v>
      </c>
      <c r="AA13" s="5">
        <f t="shared" si="13"/>
        <v>0</v>
      </c>
      <c r="AB13" s="5">
        <f t="shared" si="13"/>
        <v>0</v>
      </c>
      <c r="AC13" s="5">
        <f t="shared" si="13"/>
        <v>0</v>
      </c>
      <c r="AD13" s="5">
        <f t="shared" si="13"/>
        <v>0</v>
      </c>
      <c r="AE13" s="5">
        <f t="shared" si="13"/>
        <v>0</v>
      </c>
      <c r="AF13" s="5">
        <f t="shared" si="13"/>
        <v>0</v>
      </c>
      <c r="AG13" s="5">
        <f t="shared" si="13"/>
        <v>0</v>
      </c>
      <c r="AH13" s="5">
        <f t="shared" si="13"/>
        <v>0</v>
      </c>
      <c r="AI13" s="5">
        <f t="shared" si="13"/>
        <v>0</v>
      </c>
      <c r="AJ13" s="5">
        <f t="shared" si="13"/>
        <v>0</v>
      </c>
      <c r="AK13" s="5">
        <f t="shared" si="13"/>
        <v>0</v>
      </c>
      <c r="AL13" s="5">
        <f t="shared" si="13"/>
        <v>0</v>
      </c>
      <c r="AM13" s="5">
        <f t="shared" si="13"/>
        <v>0</v>
      </c>
      <c r="AN13" s="5">
        <f t="shared" si="13"/>
        <v>0</v>
      </c>
      <c r="AO13" s="5">
        <f t="shared" si="13"/>
        <v>0</v>
      </c>
      <c r="AP13" s="25"/>
      <c r="AQ13" s="26"/>
    </row>
    <row r="14" spans="1:44" ht="23.4" x14ac:dyDescent="0.3">
      <c r="A14" s="149"/>
      <c r="B14" s="152"/>
      <c r="C14" s="157" t="s">
        <v>94</v>
      </c>
      <c r="D14" s="41" t="s">
        <v>76</v>
      </c>
      <c r="E14" s="42" t="s">
        <v>103</v>
      </c>
      <c r="F14" s="43"/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0</v>
      </c>
      <c r="AG14" s="14">
        <f>IF($F$14=0,0,0.02)</f>
        <v>0</v>
      </c>
      <c r="AH14" s="14">
        <f t="shared" ref="AH14:AN14" si="14">IF($F$14=0,0,0.02)</f>
        <v>0</v>
      </c>
      <c r="AI14" s="14">
        <f t="shared" si="14"/>
        <v>0</v>
      </c>
      <c r="AJ14" s="14">
        <f t="shared" si="14"/>
        <v>0</v>
      </c>
      <c r="AK14" s="14">
        <f t="shared" si="14"/>
        <v>0</v>
      </c>
      <c r="AL14" s="14">
        <f t="shared" si="14"/>
        <v>0</v>
      </c>
      <c r="AM14" s="14">
        <f t="shared" si="14"/>
        <v>0</v>
      </c>
      <c r="AN14" s="14">
        <f t="shared" si="14"/>
        <v>0</v>
      </c>
      <c r="AO14" s="14">
        <f>IF($F$14=0,0,0.0003)</f>
        <v>0</v>
      </c>
      <c r="AP14" s="16"/>
      <c r="AQ14" s="44"/>
    </row>
    <row r="15" spans="1:44" ht="15.6" x14ac:dyDescent="0.3">
      <c r="A15" s="149"/>
      <c r="B15" s="152"/>
      <c r="C15" s="158"/>
      <c r="D15" s="41" t="s">
        <v>77</v>
      </c>
      <c r="E15" s="34" t="s">
        <v>104</v>
      </c>
      <c r="F15" s="35"/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14">
        <f>IF($F$15=0,0,0.015)</f>
        <v>0</v>
      </c>
      <c r="AH15" s="14">
        <f t="shared" ref="AH15:AN15" si="15">IF($F$15=0,0,0.015)</f>
        <v>0</v>
      </c>
      <c r="AI15" s="14">
        <f t="shared" si="15"/>
        <v>0</v>
      </c>
      <c r="AJ15" s="14">
        <f t="shared" si="15"/>
        <v>0</v>
      </c>
      <c r="AK15" s="14">
        <f t="shared" si="15"/>
        <v>0</v>
      </c>
      <c r="AL15" s="14">
        <f t="shared" si="15"/>
        <v>0</v>
      </c>
      <c r="AM15" s="14">
        <f t="shared" si="15"/>
        <v>0</v>
      </c>
      <c r="AN15" s="14">
        <f t="shared" si="15"/>
        <v>0</v>
      </c>
      <c r="AO15" s="14">
        <f>IF($F$15=0,0,0.00025)</f>
        <v>0</v>
      </c>
      <c r="AP15" s="22"/>
      <c r="AQ15" s="23"/>
    </row>
    <row r="16" spans="1:44" ht="39" x14ac:dyDescent="0.3">
      <c r="A16" s="149"/>
      <c r="B16" s="152"/>
      <c r="C16" s="158"/>
      <c r="D16" s="41" t="s">
        <v>78</v>
      </c>
      <c r="E16" s="34" t="s">
        <v>118</v>
      </c>
      <c r="F16" s="35"/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14">
        <f>IF($F$16=0,0,0.025)</f>
        <v>0</v>
      </c>
      <c r="AH16" s="14">
        <f t="shared" ref="AH16:AN16" si="16">IF($F$16=0,0,0.025)</f>
        <v>0</v>
      </c>
      <c r="AI16" s="14">
        <f t="shared" si="16"/>
        <v>0</v>
      </c>
      <c r="AJ16" s="14">
        <f t="shared" si="16"/>
        <v>0</v>
      </c>
      <c r="AK16" s="14">
        <f t="shared" si="16"/>
        <v>0</v>
      </c>
      <c r="AL16" s="14">
        <f t="shared" si="16"/>
        <v>0</v>
      </c>
      <c r="AM16" s="14">
        <f t="shared" si="16"/>
        <v>0</v>
      </c>
      <c r="AN16" s="14">
        <f t="shared" si="16"/>
        <v>0</v>
      </c>
      <c r="AO16" s="14">
        <f>IF($F$16=0,0,0.03)</f>
        <v>0</v>
      </c>
      <c r="AP16" s="22"/>
      <c r="AQ16" s="23"/>
    </row>
    <row r="17" spans="1:43" ht="19.5" customHeight="1" x14ac:dyDescent="0.3">
      <c r="A17" s="149"/>
      <c r="B17" s="152"/>
      <c r="C17" s="158"/>
      <c r="D17" s="41" t="s">
        <v>79</v>
      </c>
      <c r="E17" s="34" t="s">
        <v>105</v>
      </c>
      <c r="F17" s="35"/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14">
        <f>IF($F$17=0,0,0.01)</f>
        <v>0</v>
      </c>
      <c r="AH17" s="14">
        <f t="shared" ref="AH17:AN17" si="17">IF($F$17=0,0,0.01)</f>
        <v>0</v>
      </c>
      <c r="AI17" s="14">
        <f t="shared" si="17"/>
        <v>0</v>
      </c>
      <c r="AJ17" s="14">
        <f t="shared" si="17"/>
        <v>0</v>
      </c>
      <c r="AK17" s="14">
        <f t="shared" si="17"/>
        <v>0</v>
      </c>
      <c r="AL17" s="14">
        <f t="shared" si="17"/>
        <v>0</v>
      </c>
      <c r="AM17" s="14">
        <f t="shared" si="17"/>
        <v>0</v>
      </c>
      <c r="AN17" s="14">
        <f t="shared" si="17"/>
        <v>0</v>
      </c>
      <c r="AO17" s="14">
        <f>IF($F$17=0,0,0.0001)</f>
        <v>0</v>
      </c>
      <c r="AP17" s="22"/>
      <c r="AQ17" s="23"/>
    </row>
    <row r="18" spans="1:43" ht="15.6" x14ac:dyDescent="0.3">
      <c r="A18" s="149"/>
      <c r="B18" s="152"/>
      <c r="C18" s="159"/>
      <c r="D18" s="37" t="s">
        <v>80</v>
      </c>
      <c r="E18" s="38" t="s">
        <v>106</v>
      </c>
      <c r="F18" s="39"/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5">
        <f>IF($F$18=0,0,0.05)</f>
        <v>0</v>
      </c>
      <c r="AH18" s="5">
        <f t="shared" ref="AH18:AN18" si="18">IF($F$18=0,0,0.05)</f>
        <v>0</v>
      </c>
      <c r="AI18" s="5">
        <f t="shared" si="18"/>
        <v>0</v>
      </c>
      <c r="AJ18" s="5">
        <f t="shared" si="18"/>
        <v>0</v>
      </c>
      <c r="AK18" s="5">
        <f t="shared" si="18"/>
        <v>0</v>
      </c>
      <c r="AL18" s="5">
        <f t="shared" si="18"/>
        <v>0</v>
      </c>
      <c r="AM18" s="5">
        <f t="shared" si="18"/>
        <v>0</v>
      </c>
      <c r="AN18" s="5">
        <f t="shared" si="18"/>
        <v>0</v>
      </c>
      <c r="AO18" s="5">
        <f>IF($F$18=0,0,0.001)</f>
        <v>0</v>
      </c>
      <c r="AP18" s="25"/>
      <c r="AQ18" s="26"/>
    </row>
    <row r="19" spans="1:43" x14ac:dyDescent="0.3">
      <c r="A19" s="149"/>
      <c r="B19" s="152"/>
      <c r="C19" s="157" t="s">
        <v>95</v>
      </c>
      <c r="D19" s="41" t="s">
        <v>81</v>
      </c>
      <c r="E19" s="42" t="s">
        <v>107</v>
      </c>
      <c r="F19" s="43"/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0</v>
      </c>
      <c r="AG19" s="14">
        <f>IF($F$19=0,0,0.005)</f>
        <v>0</v>
      </c>
      <c r="AH19" s="14">
        <f t="shared" ref="AH19:AN19" si="19">IF($F$19=0,0,0.005)</f>
        <v>0</v>
      </c>
      <c r="AI19" s="14">
        <f t="shared" si="19"/>
        <v>0</v>
      </c>
      <c r="AJ19" s="14">
        <f t="shared" si="19"/>
        <v>0</v>
      </c>
      <c r="AK19" s="14">
        <f t="shared" si="19"/>
        <v>0</v>
      </c>
      <c r="AL19" s="14">
        <f t="shared" si="19"/>
        <v>0</v>
      </c>
      <c r="AM19" s="14">
        <f t="shared" si="19"/>
        <v>0</v>
      </c>
      <c r="AN19" s="14">
        <f t="shared" si="19"/>
        <v>0</v>
      </c>
      <c r="AO19" s="14">
        <f>IF($F$19=0,0,0.0001)</f>
        <v>0</v>
      </c>
      <c r="AP19" s="16"/>
      <c r="AQ19" s="44"/>
    </row>
    <row r="20" spans="1:43" ht="31.2" x14ac:dyDescent="0.3">
      <c r="A20" s="149"/>
      <c r="B20" s="152"/>
      <c r="C20" s="158"/>
      <c r="D20" s="41" t="s">
        <v>82</v>
      </c>
      <c r="E20" s="34" t="s">
        <v>108</v>
      </c>
      <c r="F20" s="35"/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14">
        <f>IF($F$20=0,0,0.006)</f>
        <v>0</v>
      </c>
      <c r="AH20" s="14">
        <f t="shared" ref="AH20:AN20" si="20">IF($F$20=0,0,0.006)</f>
        <v>0</v>
      </c>
      <c r="AI20" s="14">
        <f t="shared" si="20"/>
        <v>0</v>
      </c>
      <c r="AJ20" s="14">
        <f t="shared" si="20"/>
        <v>0</v>
      </c>
      <c r="AK20" s="14">
        <f t="shared" si="20"/>
        <v>0</v>
      </c>
      <c r="AL20" s="14">
        <f t="shared" si="20"/>
        <v>0</v>
      </c>
      <c r="AM20" s="14">
        <f t="shared" si="20"/>
        <v>0</v>
      </c>
      <c r="AN20" s="14">
        <f t="shared" si="20"/>
        <v>0</v>
      </c>
      <c r="AO20" s="14">
        <f>IF($F$20=0,0,0.0012)</f>
        <v>0</v>
      </c>
      <c r="AP20" s="22"/>
      <c r="AQ20" s="23"/>
    </row>
    <row r="21" spans="1:43" x14ac:dyDescent="0.3">
      <c r="A21" s="149"/>
      <c r="B21" s="152"/>
      <c r="C21" s="158"/>
      <c r="D21" s="41" t="s">
        <v>83</v>
      </c>
      <c r="E21" s="34" t="s">
        <v>109</v>
      </c>
      <c r="F21" s="35"/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14">
        <f>IF($F$21=0,0,0.03)</f>
        <v>0</v>
      </c>
      <c r="AH21" s="14">
        <f t="shared" ref="AH21:AN21" si="21">IF($F$21=0,0,0.03)</f>
        <v>0</v>
      </c>
      <c r="AI21" s="14">
        <f t="shared" si="21"/>
        <v>0</v>
      </c>
      <c r="AJ21" s="14">
        <f t="shared" si="21"/>
        <v>0</v>
      </c>
      <c r="AK21" s="14">
        <f t="shared" si="21"/>
        <v>0</v>
      </c>
      <c r="AL21" s="14">
        <f t="shared" si="21"/>
        <v>0</v>
      </c>
      <c r="AM21" s="14">
        <f t="shared" si="21"/>
        <v>0</v>
      </c>
      <c r="AN21" s="14">
        <f t="shared" si="21"/>
        <v>0</v>
      </c>
      <c r="AO21" s="14">
        <f>IF($F$21=0,0,0.0015)</f>
        <v>0</v>
      </c>
      <c r="AP21" s="22"/>
      <c r="AQ21" s="23"/>
    </row>
    <row r="22" spans="1:43" ht="23.4" x14ac:dyDescent="0.3">
      <c r="A22" s="149"/>
      <c r="B22" s="152"/>
      <c r="C22" s="158"/>
      <c r="D22" s="41" t="s">
        <v>84</v>
      </c>
      <c r="E22" s="34" t="s">
        <v>110</v>
      </c>
      <c r="F22" s="35"/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14">
        <f>IF($F$22=0,0,0.15)</f>
        <v>0</v>
      </c>
      <c r="AH22" s="14">
        <f t="shared" ref="AH22:AN22" si="22">IF($F$22=0,0,0.15)</f>
        <v>0</v>
      </c>
      <c r="AI22" s="14">
        <f t="shared" si="22"/>
        <v>0</v>
      </c>
      <c r="AJ22" s="14">
        <f t="shared" si="22"/>
        <v>0</v>
      </c>
      <c r="AK22" s="14">
        <f t="shared" si="22"/>
        <v>0</v>
      </c>
      <c r="AL22" s="14">
        <f t="shared" si="22"/>
        <v>0</v>
      </c>
      <c r="AM22" s="14">
        <f t="shared" si="22"/>
        <v>0</v>
      </c>
      <c r="AN22" s="14">
        <f t="shared" si="22"/>
        <v>0</v>
      </c>
      <c r="AO22" s="36">
        <v>0</v>
      </c>
      <c r="AP22" s="22"/>
      <c r="AQ22" s="23"/>
    </row>
    <row r="23" spans="1:43" ht="19.5" customHeight="1" x14ac:dyDescent="0.3">
      <c r="A23" s="149"/>
      <c r="B23" s="152"/>
      <c r="C23" s="158"/>
      <c r="D23" s="41" t="s">
        <v>85</v>
      </c>
      <c r="E23" s="34" t="s">
        <v>111</v>
      </c>
      <c r="F23" s="35"/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14">
        <f>IF($F$23=0,0,0.06)</f>
        <v>0</v>
      </c>
      <c r="AH23" s="14">
        <f t="shared" ref="AH23:AN23" si="23">IF($F$23=0,0,0.06)</f>
        <v>0</v>
      </c>
      <c r="AI23" s="14">
        <f t="shared" si="23"/>
        <v>0</v>
      </c>
      <c r="AJ23" s="14">
        <f t="shared" si="23"/>
        <v>0</v>
      </c>
      <c r="AK23" s="14">
        <f t="shared" si="23"/>
        <v>0</v>
      </c>
      <c r="AL23" s="14">
        <f t="shared" si="23"/>
        <v>0</v>
      </c>
      <c r="AM23" s="14">
        <f t="shared" si="23"/>
        <v>0</v>
      </c>
      <c r="AN23" s="14">
        <f t="shared" si="23"/>
        <v>0</v>
      </c>
      <c r="AO23" s="14">
        <f>IF($F$23=0,0,0.07)</f>
        <v>0</v>
      </c>
      <c r="AP23" s="22"/>
      <c r="AQ23" s="23"/>
    </row>
    <row r="24" spans="1:43" ht="19.5" customHeight="1" x14ac:dyDescent="0.3">
      <c r="A24" s="149"/>
      <c r="B24" s="152"/>
      <c r="C24" s="158"/>
      <c r="D24" s="41" t="s">
        <v>86</v>
      </c>
      <c r="E24" s="34" t="s">
        <v>119</v>
      </c>
      <c r="F24" s="35"/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14">
        <f>IF($F$24=0,0,0.04)</f>
        <v>0</v>
      </c>
      <c r="AH24" s="14">
        <f t="shared" ref="AH24:AN24" si="24">IF($F$24=0,0,0.04)</f>
        <v>0</v>
      </c>
      <c r="AI24" s="14">
        <f t="shared" si="24"/>
        <v>0</v>
      </c>
      <c r="AJ24" s="14">
        <f t="shared" si="24"/>
        <v>0</v>
      </c>
      <c r="AK24" s="14">
        <f t="shared" si="24"/>
        <v>0</v>
      </c>
      <c r="AL24" s="14">
        <f t="shared" si="24"/>
        <v>0</v>
      </c>
      <c r="AM24" s="14">
        <f t="shared" si="24"/>
        <v>0</v>
      </c>
      <c r="AN24" s="14">
        <f t="shared" si="24"/>
        <v>0</v>
      </c>
      <c r="AO24" s="45">
        <v>0</v>
      </c>
      <c r="AP24" s="22"/>
      <c r="AQ24" s="23"/>
    </row>
    <row r="25" spans="1:43" ht="19.5" customHeight="1" x14ac:dyDescent="0.3">
      <c r="A25" s="149"/>
      <c r="B25" s="152"/>
      <c r="C25" s="158"/>
      <c r="D25" s="41" t="s">
        <v>87</v>
      </c>
      <c r="E25" s="34" t="s">
        <v>112</v>
      </c>
      <c r="F25" s="35"/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14">
        <f>IF($F$25=0,0,0.035)</f>
        <v>0</v>
      </c>
      <c r="AH25" s="14">
        <f t="shared" ref="AH25:AN25" si="25">IF($F$25=0,0,0.035)</f>
        <v>0</v>
      </c>
      <c r="AI25" s="14">
        <f t="shared" si="25"/>
        <v>0</v>
      </c>
      <c r="AJ25" s="14">
        <f t="shared" si="25"/>
        <v>0</v>
      </c>
      <c r="AK25" s="14">
        <f t="shared" si="25"/>
        <v>0</v>
      </c>
      <c r="AL25" s="14">
        <f t="shared" si="25"/>
        <v>0</v>
      </c>
      <c r="AM25" s="14">
        <f t="shared" si="25"/>
        <v>0</v>
      </c>
      <c r="AN25" s="14">
        <f t="shared" si="25"/>
        <v>0</v>
      </c>
      <c r="AO25" s="36">
        <v>0</v>
      </c>
      <c r="AP25" s="22"/>
      <c r="AQ25" s="23"/>
    </row>
    <row r="26" spans="1:43" ht="15.6" x14ac:dyDescent="0.3">
      <c r="A26" s="149"/>
      <c r="B26" s="152"/>
      <c r="C26" s="159"/>
      <c r="D26" s="37" t="s">
        <v>88</v>
      </c>
      <c r="E26" s="38" t="s">
        <v>113</v>
      </c>
      <c r="F26" s="39"/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5">
        <f>IF($F$26=0,0,0.04)</f>
        <v>0</v>
      </c>
      <c r="AH26" s="5">
        <f t="shared" ref="AH26:AN26" si="26">IF($F$26=0,0,0.04)</f>
        <v>0</v>
      </c>
      <c r="AI26" s="5">
        <f t="shared" si="26"/>
        <v>0</v>
      </c>
      <c r="AJ26" s="5">
        <f t="shared" si="26"/>
        <v>0</v>
      </c>
      <c r="AK26" s="5">
        <f t="shared" si="26"/>
        <v>0</v>
      </c>
      <c r="AL26" s="5">
        <f t="shared" si="26"/>
        <v>0</v>
      </c>
      <c r="AM26" s="5">
        <f t="shared" si="26"/>
        <v>0</v>
      </c>
      <c r="AN26" s="5">
        <f t="shared" si="26"/>
        <v>0</v>
      </c>
      <c r="AO26" s="40">
        <v>0</v>
      </c>
      <c r="AP26" s="25"/>
      <c r="AQ26" s="26"/>
    </row>
    <row r="27" spans="1:43" ht="15.6" x14ac:dyDescent="0.3">
      <c r="A27" s="149"/>
      <c r="B27" s="153"/>
      <c r="C27" s="157" t="s">
        <v>96</v>
      </c>
      <c r="D27" s="46" t="s">
        <v>89</v>
      </c>
      <c r="E27" s="42" t="s">
        <v>114</v>
      </c>
      <c r="F27" s="43"/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14">
        <f>IF($F$27=0,0,0.14)</f>
        <v>0</v>
      </c>
      <c r="AH27" s="14">
        <f t="shared" ref="AH27:AN27" si="27">IF($F$27=0,0,0.14)</f>
        <v>0</v>
      </c>
      <c r="AI27" s="14">
        <f t="shared" si="27"/>
        <v>0</v>
      </c>
      <c r="AJ27" s="14">
        <f t="shared" si="27"/>
        <v>0</v>
      </c>
      <c r="AK27" s="14">
        <f t="shared" si="27"/>
        <v>0</v>
      </c>
      <c r="AL27" s="14">
        <f t="shared" si="27"/>
        <v>0</v>
      </c>
      <c r="AM27" s="14">
        <f t="shared" si="27"/>
        <v>0</v>
      </c>
      <c r="AN27" s="14">
        <f t="shared" si="27"/>
        <v>0</v>
      </c>
      <c r="AO27" s="14">
        <f>IF($F$27=0,0,0.0015)</f>
        <v>0</v>
      </c>
      <c r="AP27" s="16"/>
      <c r="AQ27" s="44"/>
    </row>
    <row r="28" spans="1:43" ht="15.6" x14ac:dyDescent="0.3">
      <c r="A28" s="149"/>
      <c r="B28" s="153"/>
      <c r="C28" s="158"/>
      <c r="D28" s="47" t="s">
        <v>90</v>
      </c>
      <c r="E28" s="34" t="s">
        <v>115</v>
      </c>
      <c r="F28" s="35"/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0</v>
      </c>
      <c r="AG28" s="14">
        <f>IF($F$28=0,0,0.024)</f>
        <v>0</v>
      </c>
      <c r="AH28" s="14">
        <f t="shared" ref="AH28:AN28" si="28">IF($F$28=0,0,0.024)</f>
        <v>0</v>
      </c>
      <c r="AI28" s="14">
        <f t="shared" si="28"/>
        <v>0</v>
      </c>
      <c r="AJ28" s="14">
        <f t="shared" si="28"/>
        <v>0</v>
      </c>
      <c r="AK28" s="14">
        <f t="shared" si="28"/>
        <v>0</v>
      </c>
      <c r="AL28" s="14">
        <f t="shared" si="28"/>
        <v>0</v>
      </c>
      <c r="AM28" s="14">
        <f t="shared" si="28"/>
        <v>0</v>
      </c>
      <c r="AN28" s="14">
        <f t="shared" si="28"/>
        <v>0</v>
      </c>
      <c r="AO28" s="45">
        <v>0</v>
      </c>
      <c r="AP28" s="22"/>
      <c r="AQ28" s="23"/>
    </row>
    <row r="29" spans="1:43" ht="23.4" x14ac:dyDescent="0.3">
      <c r="A29" s="149"/>
      <c r="B29" s="153"/>
      <c r="C29" s="159"/>
      <c r="D29" s="37" t="s">
        <v>91</v>
      </c>
      <c r="E29" s="38" t="s">
        <v>116</v>
      </c>
      <c r="F29" s="39"/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5">
        <f>IF($F$29=0,0,0.1)</f>
        <v>0</v>
      </c>
      <c r="AH29" s="5">
        <f t="shared" ref="AH29:AN29" si="29">IF($F$29=0,0,0.1)</f>
        <v>0</v>
      </c>
      <c r="AI29" s="5">
        <f t="shared" si="29"/>
        <v>0</v>
      </c>
      <c r="AJ29" s="5">
        <f t="shared" si="29"/>
        <v>0</v>
      </c>
      <c r="AK29" s="5">
        <f t="shared" si="29"/>
        <v>0</v>
      </c>
      <c r="AL29" s="5">
        <f t="shared" si="29"/>
        <v>0</v>
      </c>
      <c r="AM29" s="5">
        <f t="shared" si="29"/>
        <v>0</v>
      </c>
      <c r="AN29" s="5">
        <f t="shared" si="29"/>
        <v>0</v>
      </c>
      <c r="AO29" s="40">
        <v>0</v>
      </c>
      <c r="AP29" s="25"/>
      <c r="AQ29" s="26"/>
    </row>
    <row r="30" spans="1:43" ht="8.25" customHeight="1" x14ac:dyDescent="0.3">
      <c r="A30" s="150"/>
      <c r="B30" s="154"/>
      <c r="C30" s="3"/>
      <c r="D30" s="48"/>
      <c r="E30" s="49"/>
      <c r="F30" s="50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51"/>
      <c r="AQ30" s="52"/>
    </row>
    <row r="31" spans="1:43" x14ac:dyDescent="0.3">
      <c r="A31" s="155" t="s">
        <v>16</v>
      </c>
      <c r="B31" s="156"/>
      <c r="C31" s="4"/>
      <c r="D31" s="9" t="s">
        <v>19</v>
      </c>
      <c r="E31" s="42"/>
      <c r="F31" s="53"/>
      <c r="G31" s="54">
        <f t="shared" ref="G31:AO31" si="30">SUM(G8:G30)</f>
        <v>0</v>
      </c>
      <c r="H31" s="54">
        <f t="shared" si="30"/>
        <v>0</v>
      </c>
      <c r="I31" s="54">
        <f t="shared" si="30"/>
        <v>0</v>
      </c>
      <c r="J31" s="54">
        <f t="shared" si="30"/>
        <v>0</v>
      </c>
      <c r="K31" s="54">
        <f t="shared" si="30"/>
        <v>0</v>
      </c>
      <c r="L31" s="54">
        <f t="shared" si="30"/>
        <v>0</v>
      </c>
      <c r="M31" s="54">
        <f t="shared" si="30"/>
        <v>0</v>
      </c>
      <c r="N31" s="54">
        <f t="shared" si="30"/>
        <v>0</v>
      </c>
      <c r="O31" s="54">
        <f t="shared" si="30"/>
        <v>0</v>
      </c>
      <c r="P31" s="54">
        <f t="shared" si="30"/>
        <v>0</v>
      </c>
      <c r="Q31" s="54">
        <f t="shared" si="30"/>
        <v>0</v>
      </c>
      <c r="R31" s="54">
        <f t="shared" si="30"/>
        <v>0</v>
      </c>
      <c r="S31" s="54">
        <f t="shared" si="30"/>
        <v>0</v>
      </c>
      <c r="T31" s="54">
        <f t="shared" si="30"/>
        <v>0</v>
      </c>
      <c r="U31" s="54">
        <f t="shared" si="30"/>
        <v>0</v>
      </c>
      <c r="V31" s="54">
        <f t="shared" si="30"/>
        <v>0</v>
      </c>
      <c r="W31" s="54">
        <f t="shared" si="30"/>
        <v>0</v>
      </c>
      <c r="X31" s="54">
        <f t="shared" si="30"/>
        <v>0</v>
      </c>
      <c r="Y31" s="54">
        <f t="shared" si="30"/>
        <v>0</v>
      </c>
      <c r="Z31" s="54">
        <f t="shared" si="30"/>
        <v>0</v>
      </c>
      <c r="AA31" s="54">
        <f t="shared" si="30"/>
        <v>0</v>
      </c>
      <c r="AB31" s="54">
        <f t="shared" si="30"/>
        <v>0</v>
      </c>
      <c r="AC31" s="54">
        <f t="shared" si="30"/>
        <v>0</v>
      </c>
      <c r="AD31" s="54">
        <f t="shared" si="30"/>
        <v>0</v>
      </c>
      <c r="AE31" s="54">
        <f t="shared" si="30"/>
        <v>0</v>
      </c>
      <c r="AF31" s="54">
        <f t="shared" si="30"/>
        <v>0</v>
      </c>
      <c r="AG31" s="54">
        <f t="shared" si="30"/>
        <v>0</v>
      </c>
      <c r="AH31" s="54">
        <f t="shared" si="30"/>
        <v>0</v>
      </c>
      <c r="AI31" s="54">
        <f t="shared" si="30"/>
        <v>0</v>
      </c>
      <c r="AJ31" s="54">
        <f t="shared" si="30"/>
        <v>0</v>
      </c>
      <c r="AK31" s="54">
        <f t="shared" si="30"/>
        <v>0</v>
      </c>
      <c r="AL31" s="54">
        <f t="shared" si="30"/>
        <v>0</v>
      </c>
      <c r="AM31" s="54">
        <f t="shared" si="30"/>
        <v>0</v>
      </c>
      <c r="AN31" s="54">
        <f t="shared" si="30"/>
        <v>0</v>
      </c>
      <c r="AO31" s="54">
        <f t="shared" si="30"/>
        <v>0</v>
      </c>
      <c r="AP31" s="31"/>
      <c r="AQ31" s="32"/>
    </row>
    <row r="32" spans="1:43" ht="33" customHeight="1" x14ac:dyDescent="0.3">
      <c r="A32" s="168" t="s">
        <v>17</v>
      </c>
      <c r="B32" s="169"/>
      <c r="C32" s="143" t="s">
        <v>20</v>
      </c>
      <c r="D32" s="144"/>
      <c r="E32" s="55"/>
      <c r="F32" s="56"/>
      <c r="G32" s="57" t="e">
        <f t="shared" ref="G32:AO32" si="31">G4*G5*G6*G31</f>
        <v>#REF!</v>
      </c>
      <c r="H32" s="57" t="e">
        <f t="shared" si="31"/>
        <v>#REF!</v>
      </c>
      <c r="I32" s="57" t="e">
        <f t="shared" si="31"/>
        <v>#REF!</v>
      </c>
      <c r="J32" s="57" t="e">
        <f t="shared" si="31"/>
        <v>#REF!</v>
      </c>
      <c r="K32" s="57" t="e">
        <f t="shared" si="31"/>
        <v>#REF!</v>
      </c>
      <c r="L32" s="57" t="e">
        <f t="shared" si="31"/>
        <v>#REF!</v>
      </c>
      <c r="M32" s="57" t="e">
        <f t="shared" si="31"/>
        <v>#REF!</v>
      </c>
      <c r="N32" s="57" t="e">
        <f t="shared" si="31"/>
        <v>#REF!</v>
      </c>
      <c r="O32" s="57" t="e">
        <f t="shared" si="31"/>
        <v>#REF!</v>
      </c>
      <c r="P32" s="57" t="e">
        <f t="shared" si="31"/>
        <v>#REF!</v>
      </c>
      <c r="Q32" s="57" t="e">
        <f t="shared" si="31"/>
        <v>#REF!</v>
      </c>
      <c r="R32" s="57" t="e">
        <f t="shared" si="31"/>
        <v>#REF!</v>
      </c>
      <c r="S32" s="57" t="e">
        <f t="shared" si="31"/>
        <v>#REF!</v>
      </c>
      <c r="T32" s="57" t="e">
        <f t="shared" si="31"/>
        <v>#REF!</v>
      </c>
      <c r="U32" s="57" t="e">
        <f t="shared" si="31"/>
        <v>#REF!</v>
      </c>
      <c r="V32" s="57" t="e">
        <f t="shared" si="31"/>
        <v>#REF!</v>
      </c>
      <c r="W32" s="57" t="e">
        <f t="shared" si="31"/>
        <v>#REF!</v>
      </c>
      <c r="X32" s="57" t="e">
        <f t="shared" si="31"/>
        <v>#REF!</v>
      </c>
      <c r="Y32" s="57" t="e">
        <f t="shared" si="31"/>
        <v>#REF!</v>
      </c>
      <c r="Z32" s="57" t="e">
        <f t="shared" si="31"/>
        <v>#REF!</v>
      </c>
      <c r="AA32" s="57" t="e">
        <f t="shared" si="31"/>
        <v>#REF!</v>
      </c>
      <c r="AB32" s="57" t="e">
        <f t="shared" si="31"/>
        <v>#REF!</v>
      </c>
      <c r="AC32" s="57" t="e">
        <f t="shared" si="31"/>
        <v>#REF!</v>
      </c>
      <c r="AD32" s="57" t="e">
        <f t="shared" si="31"/>
        <v>#REF!</v>
      </c>
      <c r="AE32" s="57" t="e">
        <f t="shared" si="31"/>
        <v>#REF!</v>
      </c>
      <c r="AF32" s="57" t="e">
        <f t="shared" si="31"/>
        <v>#REF!</v>
      </c>
      <c r="AG32" s="57" t="e">
        <f t="shared" si="31"/>
        <v>#REF!</v>
      </c>
      <c r="AH32" s="57" t="e">
        <f t="shared" si="31"/>
        <v>#REF!</v>
      </c>
      <c r="AI32" s="57" t="e">
        <f t="shared" si="31"/>
        <v>#REF!</v>
      </c>
      <c r="AJ32" s="57" t="e">
        <f t="shared" si="31"/>
        <v>#REF!</v>
      </c>
      <c r="AK32" s="57" t="e">
        <f t="shared" si="31"/>
        <v>#REF!</v>
      </c>
      <c r="AL32" s="57" t="e">
        <f t="shared" si="31"/>
        <v>#REF!</v>
      </c>
      <c r="AM32" s="57" t="e">
        <f t="shared" si="31"/>
        <v>#REF!</v>
      </c>
      <c r="AN32" s="57" t="e">
        <f t="shared" si="31"/>
        <v>#REF!</v>
      </c>
      <c r="AO32" s="57" t="e">
        <f t="shared" si="31"/>
        <v>#REF!</v>
      </c>
      <c r="AP32" s="22"/>
      <c r="AQ32" s="58" t="e">
        <f>SUM(G32:AP32)</f>
        <v>#REF!</v>
      </c>
    </row>
    <row r="33" spans="1:43" s="73" customFormat="1" ht="8.25" customHeight="1" x14ac:dyDescent="0.3">
      <c r="A33" s="164" t="s">
        <v>18</v>
      </c>
      <c r="B33" s="165"/>
      <c r="C33" s="66"/>
      <c r="D33" s="67" t="e">
        <f>+#REF!</f>
        <v>#REF!</v>
      </c>
      <c r="E33" s="68"/>
      <c r="F33" s="69"/>
      <c r="G33" s="70" t="e">
        <f t="shared" ref="G33:AO33" si="32">G32*$D$33</f>
        <v>#REF!</v>
      </c>
      <c r="H33" s="70" t="e">
        <f t="shared" si="32"/>
        <v>#REF!</v>
      </c>
      <c r="I33" s="70" t="e">
        <f t="shared" si="32"/>
        <v>#REF!</v>
      </c>
      <c r="J33" s="70" t="e">
        <f t="shared" si="32"/>
        <v>#REF!</v>
      </c>
      <c r="K33" s="70" t="e">
        <f t="shared" si="32"/>
        <v>#REF!</v>
      </c>
      <c r="L33" s="70" t="e">
        <f t="shared" si="32"/>
        <v>#REF!</v>
      </c>
      <c r="M33" s="70" t="e">
        <f t="shared" si="32"/>
        <v>#REF!</v>
      </c>
      <c r="N33" s="70" t="e">
        <f t="shared" si="32"/>
        <v>#REF!</v>
      </c>
      <c r="O33" s="70" t="e">
        <f t="shared" si="32"/>
        <v>#REF!</v>
      </c>
      <c r="P33" s="70" t="e">
        <f t="shared" si="32"/>
        <v>#REF!</v>
      </c>
      <c r="Q33" s="70" t="e">
        <f t="shared" si="32"/>
        <v>#REF!</v>
      </c>
      <c r="R33" s="70" t="e">
        <f t="shared" si="32"/>
        <v>#REF!</v>
      </c>
      <c r="S33" s="70" t="e">
        <f t="shared" si="32"/>
        <v>#REF!</v>
      </c>
      <c r="T33" s="70" t="e">
        <f t="shared" si="32"/>
        <v>#REF!</v>
      </c>
      <c r="U33" s="70" t="e">
        <f t="shared" si="32"/>
        <v>#REF!</v>
      </c>
      <c r="V33" s="70" t="e">
        <f t="shared" si="32"/>
        <v>#REF!</v>
      </c>
      <c r="W33" s="70" t="e">
        <f t="shared" si="32"/>
        <v>#REF!</v>
      </c>
      <c r="X33" s="70" t="e">
        <f t="shared" si="32"/>
        <v>#REF!</v>
      </c>
      <c r="Y33" s="70" t="e">
        <f t="shared" si="32"/>
        <v>#REF!</v>
      </c>
      <c r="Z33" s="70" t="e">
        <f t="shared" si="32"/>
        <v>#REF!</v>
      </c>
      <c r="AA33" s="70" t="e">
        <f t="shared" si="32"/>
        <v>#REF!</v>
      </c>
      <c r="AB33" s="70" t="e">
        <f t="shared" si="32"/>
        <v>#REF!</v>
      </c>
      <c r="AC33" s="70" t="e">
        <f t="shared" si="32"/>
        <v>#REF!</v>
      </c>
      <c r="AD33" s="70" t="e">
        <f t="shared" si="32"/>
        <v>#REF!</v>
      </c>
      <c r="AE33" s="70" t="e">
        <f t="shared" si="32"/>
        <v>#REF!</v>
      </c>
      <c r="AF33" s="70" t="e">
        <f t="shared" si="32"/>
        <v>#REF!</v>
      </c>
      <c r="AG33" s="70" t="e">
        <f t="shared" si="32"/>
        <v>#REF!</v>
      </c>
      <c r="AH33" s="70" t="e">
        <f t="shared" si="32"/>
        <v>#REF!</v>
      </c>
      <c r="AI33" s="70" t="e">
        <f t="shared" si="32"/>
        <v>#REF!</v>
      </c>
      <c r="AJ33" s="70" t="e">
        <f t="shared" si="32"/>
        <v>#REF!</v>
      </c>
      <c r="AK33" s="70" t="e">
        <f t="shared" si="32"/>
        <v>#REF!</v>
      </c>
      <c r="AL33" s="70" t="e">
        <f t="shared" si="32"/>
        <v>#REF!</v>
      </c>
      <c r="AM33" s="70" t="e">
        <f t="shared" si="32"/>
        <v>#REF!</v>
      </c>
      <c r="AN33" s="70" t="e">
        <f t="shared" si="32"/>
        <v>#REF!</v>
      </c>
      <c r="AO33" s="70" t="e">
        <f t="shared" si="32"/>
        <v>#REF!</v>
      </c>
      <c r="AP33" s="71"/>
      <c r="AQ33" s="72" t="e">
        <f>SUM(G33:AO33)</f>
        <v>#REF!</v>
      </c>
    </row>
    <row r="34" spans="1:43" s="73" customFormat="1" x14ac:dyDescent="0.15">
      <c r="A34" s="166" t="s">
        <v>6</v>
      </c>
      <c r="B34" s="167"/>
      <c r="C34" s="75"/>
      <c r="D34" s="76"/>
      <c r="E34" s="77"/>
      <c r="F34" s="78"/>
      <c r="G34" s="84" t="e">
        <f>G32+G33</f>
        <v>#REF!</v>
      </c>
      <c r="H34" s="84" t="e">
        <f t="shared" ref="H34:AQ34" si="33">H32+H33</f>
        <v>#REF!</v>
      </c>
      <c r="I34" s="84" t="e">
        <f t="shared" si="33"/>
        <v>#REF!</v>
      </c>
      <c r="J34" s="84" t="e">
        <f t="shared" si="33"/>
        <v>#REF!</v>
      </c>
      <c r="K34" s="84" t="e">
        <f t="shared" si="33"/>
        <v>#REF!</v>
      </c>
      <c r="L34" s="84" t="e">
        <f t="shared" si="33"/>
        <v>#REF!</v>
      </c>
      <c r="M34" s="84" t="e">
        <f t="shared" si="33"/>
        <v>#REF!</v>
      </c>
      <c r="N34" s="84" t="e">
        <f t="shared" si="33"/>
        <v>#REF!</v>
      </c>
      <c r="O34" s="84" t="e">
        <f t="shared" si="33"/>
        <v>#REF!</v>
      </c>
      <c r="P34" s="84" t="e">
        <f t="shared" si="33"/>
        <v>#REF!</v>
      </c>
      <c r="Q34" s="84" t="e">
        <f t="shared" si="33"/>
        <v>#REF!</v>
      </c>
      <c r="R34" s="84" t="e">
        <f t="shared" si="33"/>
        <v>#REF!</v>
      </c>
      <c r="S34" s="84" t="e">
        <f t="shared" si="33"/>
        <v>#REF!</v>
      </c>
      <c r="T34" s="84" t="e">
        <f t="shared" si="33"/>
        <v>#REF!</v>
      </c>
      <c r="U34" s="84" t="e">
        <f t="shared" si="33"/>
        <v>#REF!</v>
      </c>
      <c r="V34" s="84" t="e">
        <f t="shared" si="33"/>
        <v>#REF!</v>
      </c>
      <c r="W34" s="84" t="e">
        <f t="shared" si="33"/>
        <v>#REF!</v>
      </c>
      <c r="X34" s="84" t="e">
        <f t="shared" si="33"/>
        <v>#REF!</v>
      </c>
      <c r="Y34" s="84" t="e">
        <f t="shared" si="33"/>
        <v>#REF!</v>
      </c>
      <c r="Z34" s="84" t="e">
        <f t="shared" si="33"/>
        <v>#REF!</v>
      </c>
      <c r="AA34" s="84" t="e">
        <f t="shared" si="33"/>
        <v>#REF!</v>
      </c>
      <c r="AB34" s="84" t="e">
        <f t="shared" si="33"/>
        <v>#REF!</v>
      </c>
      <c r="AC34" s="84" t="e">
        <f t="shared" si="33"/>
        <v>#REF!</v>
      </c>
      <c r="AD34" s="84" t="e">
        <f t="shared" si="33"/>
        <v>#REF!</v>
      </c>
      <c r="AE34" s="84" t="e">
        <f t="shared" si="33"/>
        <v>#REF!</v>
      </c>
      <c r="AF34" s="84" t="e">
        <f t="shared" si="33"/>
        <v>#REF!</v>
      </c>
      <c r="AG34" s="84" t="e">
        <f t="shared" si="33"/>
        <v>#REF!</v>
      </c>
      <c r="AH34" s="84" t="e">
        <f t="shared" si="33"/>
        <v>#REF!</v>
      </c>
      <c r="AI34" s="84" t="e">
        <f t="shared" si="33"/>
        <v>#REF!</v>
      </c>
      <c r="AJ34" s="84" t="e">
        <f t="shared" si="33"/>
        <v>#REF!</v>
      </c>
      <c r="AK34" s="84" t="e">
        <f t="shared" si="33"/>
        <v>#REF!</v>
      </c>
      <c r="AL34" s="84" t="e">
        <f t="shared" si="33"/>
        <v>#REF!</v>
      </c>
      <c r="AM34" s="84" t="e">
        <f t="shared" si="33"/>
        <v>#REF!</v>
      </c>
      <c r="AN34" s="84" t="e">
        <f t="shared" si="33"/>
        <v>#REF!</v>
      </c>
      <c r="AO34" s="84" t="e">
        <f t="shared" si="33"/>
        <v>#REF!</v>
      </c>
      <c r="AP34" s="84"/>
      <c r="AQ34" s="59" t="e">
        <f t="shared" si="33"/>
        <v>#REF!</v>
      </c>
    </row>
    <row r="35" spans="1:43" s="73" customFormat="1" ht="8.25" customHeight="1" x14ac:dyDescent="0.3">
      <c r="A35" s="164" t="s">
        <v>121</v>
      </c>
      <c r="B35" s="165"/>
      <c r="C35" s="66"/>
      <c r="D35" s="67" t="e">
        <f>+#REF!</f>
        <v>#REF!</v>
      </c>
      <c r="E35" s="68"/>
      <c r="F35" s="69"/>
      <c r="G35" s="70" t="e">
        <f>-G34*D35</f>
        <v>#REF!</v>
      </c>
      <c r="H35" s="70" t="e">
        <f>-H34*D35</f>
        <v>#REF!</v>
      </c>
      <c r="I35" s="70" t="e">
        <f>-I34*D35</f>
        <v>#REF!</v>
      </c>
      <c r="J35" s="70" t="e">
        <f>-J34*D35</f>
        <v>#REF!</v>
      </c>
      <c r="K35" s="70" t="e">
        <f>-K34*D35</f>
        <v>#REF!</v>
      </c>
      <c r="L35" s="70" t="e">
        <f>-L34*D35</f>
        <v>#REF!</v>
      </c>
      <c r="M35" s="70" t="e">
        <f>-M34*D35</f>
        <v>#REF!</v>
      </c>
      <c r="N35" s="70" t="e">
        <f>-N34*D35</f>
        <v>#REF!</v>
      </c>
      <c r="O35" s="70" t="e">
        <f>-O34*D35</f>
        <v>#REF!</v>
      </c>
      <c r="P35" s="70" t="e">
        <f>-P34*D35</f>
        <v>#REF!</v>
      </c>
      <c r="Q35" s="70" t="e">
        <f>-Q34*D35</f>
        <v>#REF!</v>
      </c>
      <c r="R35" s="70" t="e">
        <f>-R34*D35</f>
        <v>#REF!</v>
      </c>
      <c r="S35" s="70" t="e">
        <f>-S34*D35</f>
        <v>#REF!</v>
      </c>
      <c r="T35" s="70" t="e">
        <f>-T34*D35</f>
        <v>#REF!</v>
      </c>
      <c r="U35" s="70" t="e">
        <f>-U34*D35</f>
        <v>#REF!</v>
      </c>
      <c r="V35" s="70" t="e">
        <f>-V34*D35</f>
        <v>#REF!</v>
      </c>
      <c r="W35" s="70" t="e">
        <f>-W34*D35</f>
        <v>#REF!</v>
      </c>
      <c r="X35" s="70" t="e">
        <f>-X34*D35</f>
        <v>#REF!</v>
      </c>
      <c r="Y35" s="70" t="e">
        <f>-Y34*D35</f>
        <v>#REF!</v>
      </c>
      <c r="Z35" s="70" t="e">
        <f>-Z34*D35</f>
        <v>#REF!</v>
      </c>
      <c r="AA35" s="70" t="e">
        <f>-AA34*D35</f>
        <v>#REF!</v>
      </c>
      <c r="AB35" s="70" t="e">
        <f>-AB34*D35</f>
        <v>#REF!</v>
      </c>
      <c r="AC35" s="70" t="e">
        <f>-AC34*D35</f>
        <v>#REF!</v>
      </c>
      <c r="AD35" s="70" t="e">
        <f>-AD34*D35</f>
        <v>#REF!</v>
      </c>
      <c r="AE35" s="70" t="e">
        <f>-AE34*D35</f>
        <v>#REF!</v>
      </c>
      <c r="AF35" s="70" t="e">
        <f>-AF34*D35</f>
        <v>#REF!</v>
      </c>
      <c r="AG35" s="70" t="e">
        <f>-AG34*D35</f>
        <v>#REF!</v>
      </c>
      <c r="AH35" s="70" t="e">
        <f>-AH34*D35</f>
        <v>#REF!</v>
      </c>
      <c r="AI35" s="70" t="e">
        <f>-AI34*D35</f>
        <v>#REF!</v>
      </c>
      <c r="AJ35" s="70" t="e">
        <f>-AJ34*D35</f>
        <v>#REF!</v>
      </c>
      <c r="AK35" s="70" t="e">
        <f>-AK34*D35</f>
        <v>#REF!</v>
      </c>
      <c r="AL35" s="70" t="e">
        <f>-AL34*D35</f>
        <v>#REF!</v>
      </c>
      <c r="AM35" s="70" t="e">
        <f>-AM34*D35</f>
        <v>#REF!</v>
      </c>
      <c r="AN35" s="70" t="e">
        <f>-AN34*D35</f>
        <v>#REF!</v>
      </c>
      <c r="AO35" s="70" t="e">
        <f>-AO34*D35</f>
        <v>#REF!</v>
      </c>
      <c r="AP35" s="70"/>
      <c r="AQ35" s="85" t="e">
        <f>SUM(G35:AO35)</f>
        <v>#REF!</v>
      </c>
    </row>
    <row r="36" spans="1:43" s="73" customFormat="1" x14ac:dyDescent="0.15">
      <c r="A36" s="166" t="s">
        <v>6</v>
      </c>
      <c r="B36" s="167"/>
      <c r="C36" s="75"/>
      <c r="D36" s="76"/>
      <c r="E36" s="77"/>
      <c r="F36" s="78"/>
      <c r="G36" s="84" t="e">
        <f>G34+G35</f>
        <v>#REF!</v>
      </c>
      <c r="H36" s="84" t="e">
        <f t="shared" ref="H36" si="34">H34+H35</f>
        <v>#REF!</v>
      </c>
      <c r="I36" s="84" t="e">
        <f t="shared" ref="I36" si="35">I34+I35</f>
        <v>#REF!</v>
      </c>
      <c r="J36" s="84" t="e">
        <f t="shared" ref="J36" si="36">J34+J35</f>
        <v>#REF!</v>
      </c>
      <c r="K36" s="84" t="e">
        <f t="shared" ref="K36" si="37">K34+K35</f>
        <v>#REF!</v>
      </c>
      <c r="L36" s="84" t="e">
        <f t="shared" ref="L36" si="38">L34+L35</f>
        <v>#REF!</v>
      </c>
      <c r="M36" s="84" t="e">
        <f t="shared" ref="M36" si="39">M34+M35</f>
        <v>#REF!</v>
      </c>
      <c r="N36" s="84" t="e">
        <f t="shared" ref="N36" si="40">N34+N35</f>
        <v>#REF!</v>
      </c>
      <c r="O36" s="84" t="e">
        <f t="shared" ref="O36" si="41">O34+O35</f>
        <v>#REF!</v>
      </c>
      <c r="P36" s="84" t="e">
        <f t="shared" ref="P36" si="42">P34+P35</f>
        <v>#REF!</v>
      </c>
      <c r="Q36" s="84" t="e">
        <f t="shared" ref="Q36" si="43">Q34+Q35</f>
        <v>#REF!</v>
      </c>
      <c r="R36" s="84" t="e">
        <f t="shared" ref="R36" si="44">R34+R35</f>
        <v>#REF!</v>
      </c>
      <c r="S36" s="84" t="e">
        <f t="shared" ref="S36" si="45">S34+S35</f>
        <v>#REF!</v>
      </c>
      <c r="T36" s="84" t="e">
        <f t="shared" ref="T36" si="46">T34+T35</f>
        <v>#REF!</v>
      </c>
      <c r="U36" s="84" t="e">
        <f t="shared" ref="U36" si="47">U34+U35</f>
        <v>#REF!</v>
      </c>
      <c r="V36" s="84" t="e">
        <f t="shared" ref="V36" si="48">V34+V35</f>
        <v>#REF!</v>
      </c>
      <c r="W36" s="84" t="e">
        <f t="shared" ref="W36" si="49">W34+W35</f>
        <v>#REF!</v>
      </c>
      <c r="X36" s="84" t="e">
        <f t="shared" ref="X36" si="50">X34+X35</f>
        <v>#REF!</v>
      </c>
      <c r="Y36" s="84" t="e">
        <f t="shared" ref="Y36" si="51">Y34+Y35</f>
        <v>#REF!</v>
      </c>
      <c r="Z36" s="84" t="e">
        <f t="shared" ref="Z36" si="52">Z34+Z35</f>
        <v>#REF!</v>
      </c>
      <c r="AA36" s="84" t="e">
        <f t="shared" ref="AA36" si="53">AA34+AA35</f>
        <v>#REF!</v>
      </c>
      <c r="AB36" s="84" t="e">
        <f t="shared" ref="AB36" si="54">AB34+AB35</f>
        <v>#REF!</v>
      </c>
      <c r="AC36" s="84" t="e">
        <f t="shared" ref="AC36" si="55">AC34+AC35</f>
        <v>#REF!</v>
      </c>
      <c r="AD36" s="84" t="e">
        <f t="shared" ref="AD36" si="56">AD34+AD35</f>
        <v>#REF!</v>
      </c>
      <c r="AE36" s="84" t="e">
        <f t="shared" ref="AE36" si="57">AE34+AE35</f>
        <v>#REF!</v>
      </c>
      <c r="AF36" s="84" t="e">
        <f t="shared" ref="AF36" si="58">AF34+AF35</f>
        <v>#REF!</v>
      </c>
      <c r="AG36" s="84" t="e">
        <f t="shared" ref="AG36" si="59">AG34+AG35</f>
        <v>#REF!</v>
      </c>
      <c r="AH36" s="84" t="e">
        <f t="shared" ref="AH36" si="60">AH34+AH35</f>
        <v>#REF!</v>
      </c>
      <c r="AI36" s="84" t="e">
        <f t="shared" ref="AI36" si="61">AI34+AI35</f>
        <v>#REF!</v>
      </c>
      <c r="AJ36" s="84" t="e">
        <f t="shared" ref="AJ36" si="62">AJ34+AJ35</f>
        <v>#REF!</v>
      </c>
      <c r="AK36" s="84" t="e">
        <f t="shared" ref="AK36" si="63">AK34+AK35</f>
        <v>#REF!</v>
      </c>
      <c r="AL36" s="84" t="e">
        <f t="shared" ref="AL36" si="64">AL34+AL35</f>
        <v>#REF!</v>
      </c>
      <c r="AM36" s="84" t="e">
        <f t="shared" ref="AM36" si="65">AM34+AM35</f>
        <v>#REF!</v>
      </c>
      <c r="AN36" s="84" t="e">
        <f t="shared" ref="AN36" si="66">AN34+AN35</f>
        <v>#REF!</v>
      </c>
      <c r="AO36" s="84" t="e">
        <f t="shared" ref="AO36" si="67">AO34+AO35</f>
        <v>#REF!</v>
      </c>
      <c r="AP36" s="84"/>
      <c r="AQ36" s="59" t="e">
        <f t="shared" ref="AQ36" si="68">AQ34+AQ35</f>
        <v>#REF!</v>
      </c>
    </row>
  </sheetData>
  <mergeCells count="21">
    <mergeCell ref="A35:B35"/>
    <mergeCell ref="A36:B36"/>
    <mergeCell ref="A32:B32"/>
    <mergeCell ref="A33:B33"/>
    <mergeCell ref="A34:B34"/>
    <mergeCell ref="C32:D32"/>
    <mergeCell ref="D7:AQ7"/>
    <mergeCell ref="A8:A30"/>
    <mergeCell ref="B8:B30"/>
    <mergeCell ref="A31:B31"/>
    <mergeCell ref="C27:C29"/>
    <mergeCell ref="A7:C7"/>
    <mergeCell ref="C8:C10"/>
    <mergeCell ref="C11:C13"/>
    <mergeCell ref="C14:C18"/>
    <mergeCell ref="C19:C26"/>
    <mergeCell ref="A1:D3"/>
    <mergeCell ref="F1:F6"/>
    <mergeCell ref="A4:E4"/>
    <mergeCell ref="A5:E5"/>
    <mergeCell ref="A6:E6"/>
  </mergeCells>
  <printOptions horizontalCentered="1"/>
  <pageMargins left="0.19685039370078741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Q32"/>
  <sheetViews>
    <sheetView topLeftCell="A7" zoomScale="150" zoomScaleNormal="150" workbookViewId="0">
      <pane ySplit="1560" activePane="bottomLeft"/>
      <selection activeCell="G8" sqref="G1:AO1048576"/>
      <selection pane="bottomLeft" activeCell="D29" sqref="D29"/>
    </sheetView>
  </sheetViews>
  <sheetFormatPr defaultColWidth="9.109375" defaultRowHeight="7.8" x14ac:dyDescent="0.15"/>
  <cols>
    <col min="1" max="2" width="4" style="6" customWidth="1"/>
    <col min="3" max="3" width="3.5546875" style="6" customWidth="1"/>
    <col min="4" max="4" width="5" style="6" customWidth="1"/>
    <col min="5" max="5" width="24" style="6" customWidth="1"/>
    <col min="6" max="6" width="3" style="65" customWidth="1"/>
    <col min="7" max="41" width="9.44140625" style="6" customWidth="1"/>
    <col min="42" max="42" width="3" style="6" customWidth="1"/>
    <col min="43" max="43" width="12.44140625" style="6" customWidth="1"/>
    <col min="44" max="16384" width="9.109375" style="6"/>
  </cols>
  <sheetData>
    <row r="1" spans="1:43" x14ac:dyDescent="0.15">
      <c r="A1" s="125" t="s">
        <v>0</v>
      </c>
      <c r="B1" s="126"/>
      <c r="C1" s="126"/>
      <c r="D1" s="126"/>
      <c r="E1" s="7"/>
      <c r="F1" s="131" t="s">
        <v>32</v>
      </c>
      <c r="G1" s="8" t="s">
        <v>21</v>
      </c>
      <c r="H1" s="8" t="s">
        <v>21</v>
      </c>
      <c r="I1" s="8" t="s">
        <v>21</v>
      </c>
      <c r="J1" s="8" t="s">
        <v>21</v>
      </c>
      <c r="K1" s="8" t="s">
        <v>21</v>
      </c>
      <c r="L1" s="8" t="s">
        <v>21</v>
      </c>
      <c r="M1" s="8" t="s">
        <v>21</v>
      </c>
      <c r="N1" s="8" t="s">
        <v>21</v>
      </c>
      <c r="O1" s="8" t="s">
        <v>4</v>
      </c>
      <c r="P1" s="8" t="s">
        <v>4</v>
      </c>
      <c r="Q1" s="8" t="s">
        <v>4</v>
      </c>
      <c r="R1" s="8" t="s">
        <v>5</v>
      </c>
      <c r="S1" s="8" t="s">
        <v>5</v>
      </c>
      <c r="T1" s="8" t="s">
        <v>5</v>
      </c>
      <c r="U1" s="8" t="s">
        <v>5</v>
      </c>
      <c r="V1" s="8" t="s">
        <v>5</v>
      </c>
      <c r="W1" s="8" t="s">
        <v>5</v>
      </c>
      <c r="X1" s="8" t="s">
        <v>22</v>
      </c>
      <c r="Y1" s="8" t="s">
        <v>22</v>
      </c>
      <c r="Z1" s="8" t="s">
        <v>22</v>
      </c>
      <c r="AA1" s="8" t="s">
        <v>22</v>
      </c>
      <c r="AB1" s="8" t="s">
        <v>8</v>
      </c>
      <c r="AC1" s="8" t="s">
        <v>8</v>
      </c>
      <c r="AD1" s="8" t="s">
        <v>23</v>
      </c>
      <c r="AE1" s="8" t="s">
        <v>23</v>
      </c>
      <c r="AF1" s="8" t="s">
        <v>23</v>
      </c>
      <c r="AG1" s="8" t="s">
        <v>3</v>
      </c>
      <c r="AH1" s="8" t="s">
        <v>3</v>
      </c>
      <c r="AI1" s="8" t="s">
        <v>3</v>
      </c>
      <c r="AJ1" s="8" t="s">
        <v>3</v>
      </c>
      <c r="AK1" s="8" t="s">
        <v>24</v>
      </c>
      <c r="AL1" s="8" t="s">
        <v>24</v>
      </c>
      <c r="AM1" s="8" t="s">
        <v>24</v>
      </c>
      <c r="AN1" s="8" t="s">
        <v>24</v>
      </c>
      <c r="AO1" s="8" t="s">
        <v>25</v>
      </c>
      <c r="AP1" s="9"/>
      <c r="AQ1" s="10" t="s">
        <v>6</v>
      </c>
    </row>
    <row r="2" spans="1:43" ht="31.2" x14ac:dyDescent="0.15">
      <c r="A2" s="127"/>
      <c r="B2" s="128"/>
      <c r="C2" s="128"/>
      <c r="D2" s="128"/>
      <c r="E2" s="11"/>
      <c r="F2" s="132"/>
      <c r="G2" s="12" t="s">
        <v>26</v>
      </c>
      <c r="H2" s="12" t="s">
        <v>26</v>
      </c>
      <c r="I2" s="12" t="s">
        <v>26</v>
      </c>
      <c r="J2" s="12" t="s">
        <v>26</v>
      </c>
      <c r="K2" s="12" t="s">
        <v>26</v>
      </c>
      <c r="L2" s="12" t="s">
        <v>26</v>
      </c>
      <c r="M2" s="12" t="s">
        <v>26</v>
      </c>
      <c r="N2" s="12" t="s">
        <v>26</v>
      </c>
      <c r="O2" s="12" t="s">
        <v>10</v>
      </c>
      <c r="P2" s="12" t="s">
        <v>10</v>
      </c>
      <c r="Q2" s="12" t="s">
        <v>10</v>
      </c>
      <c r="R2" s="13" t="s">
        <v>33</v>
      </c>
      <c r="S2" s="13" t="s">
        <v>33</v>
      </c>
      <c r="T2" s="13" t="s">
        <v>33</v>
      </c>
      <c r="U2" s="13" t="s">
        <v>33</v>
      </c>
      <c r="V2" s="13" t="s">
        <v>33</v>
      </c>
      <c r="W2" s="13" t="s">
        <v>33</v>
      </c>
      <c r="X2" s="13" t="s">
        <v>27</v>
      </c>
      <c r="Y2" s="13" t="s">
        <v>27</v>
      </c>
      <c r="Z2" s="13" t="s">
        <v>27</v>
      </c>
      <c r="AA2" s="13" t="s">
        <v>27</v>
      </c>
      <c r="AB2" s="12" t="s">
        <v>9</v>
      </c>
      <c r="AC2" s="12" t="s">
        <v>9</v>
      </c>
      <c r="AD2" s="12" t="s">
        <v>28</v>
      </c>
      <c r="AE2" s="12" t="s">
        <v>28</v>
      </c>
      <c r="AF2" s="12" t="s">
        <v>28</v>
      </c>
      <c r="AG2" s="13" t="s">
        <v>29</v>
      </c>
      <c r="AH2" s="13" t="s">
        <v>29</v>
      </c>
      <c r="AI2" s="13" t="s">
        <v>29</v>
      </c>
      <c r="AJ2" s="13" t="s">
        <v>29</v>
      </c>
      <c r="AK2" s="13" t="s">
        <v>30</v>
      </c>
      <c r="AL2" s="13" t="s">
        <v>30</v>
      </c>
      <c r="AM2" s="13" t="s">
        <v>30</v>
      </c>
      <c r="AN2" s="13" t="s">
        <v>30</v>
      </c>
      <c r="AO2" s="13" t="s">
        <v>31</v>
      </c>
      <c r="AP2" s="14"/>
      <c r="AQ2" s="15"/>
    </row>
    <row r="3" spans="1:43" ht="107.25" customHeight="1" x14ac:dyDescent="0.15">
      <c r="A3" s="129"/>
      <c r="B3" s="130"/>
      <c r="C3" s="130"/>
      <c r="D3" s="130"/>
      <c r="E3" s="16"/>
      <c r="F3" s="132"/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17"/>
      <c r="AQ3" s="18"/>
    </row>
    <row r="4" spans="1:43" x14ac:dyDescent="0.15">
      <c r="A4" s="134" t="s">
        <v>46</v>
      </c>
      <c r="B4" s="135"/>
      <c r="C4" s="135"/>
      <c r="D4" s="135"/>
      <c r="E4" s="136"/>
      <c r="F4" s="132"/>
      <c r="G4" s="19" t="e">
        <f>#REF!</f>
        <v>#REF!</v>
      </c>
      <c r="H4" s="19" t="e">
        <f>#REF!</f>
        <v>#REF!</v>
      </c>
      <c r="I4" s="19" t="e">
        <f>#REF!</f>
        <v>#REF!</v>
      </c>
      <c r="J4" s="19" t="e">
        <f>#REF!</f>
        <v>#REF!</v>
      </c>
      <c r="K4" s="19" t="e">
        <f>#REF!</f>
        <v>#REF!</v>
      </c>
      <c r="L4" s="19" t="e">
        <f>#REF!</f>
        <v>#REF!</v>
      </c>
      <c r="M4" s="19" t="e">
        <f>#REF!</f>
        <v>#REF!</v>
      </c>
      <c r="N4" s="19" t="e">
        <f>#REF!</f>
        <v>#REF!</v>
      </c>
      <c r="O4" s="19" t="e">
        <f>#REF!</f>
        <v>#REF!</v>
      </c>
      <c r="P4" s="19" t="e">
        <f>#REF!</f>
        <v>#REF!</v>
      </c>
      <c r="Q4" s="19" t="e">
        <f>#REF!</f>
        <v>#REF!</v>
      </c>
      <c r="R4" s="19" t="e">
        <f>#REF!</f>
        <v>#REF!</v>
      </c>
      <c r="S4" s="19" t="e">
        <f>#REF!</f>
        <v>#REF!</v>
      </c>
      <c r="T4" s="19" t="e">
        <f>#REF!</f>
        <v>#REF!</v>
      </c>
      <c r="U4" s="19" t="e">
        <f>#REF!</f>
        <v>#REF!</v>
      </c>
      <c r="V4" s="19" t="e">
        <f>#REF!</f>
        <v>#REF!</v>
      </c>
      <c r="W4" s="19" t="e">
        <f>#REF!</f>
        <v>#REF!</v>
      </c>
      <c r="X4" s="19" t="e">
        <f>#REF!</f>
        <v>#REF!</v>
      </c>
      <c r="Y4" s="19" t="e">
        <f>#REF!</f>
        <v>#REF!</v>
      </c>
      <c r="Z4" s="19" t="e">
        <f>#REF!</f>
        <v>#REF!</v>
      </c>
      <c r="AA4" s="19" t="e">
        <f>#REF!</f>
        <v>#REF!</v>
      </c>
      <c r="AB4" s="19" t="e">
        <f>#REF!</f>
        <v>#REF!</v>
      </c>
      <c r="AC4" s="19" t="e">
        <f>#REF!</f>
        <v>#REF!</v>
      </c>
      <c r="AD4" s="19" t="e">
        <f>#REF!</f>
        <v>#REF!</v>
      </c>
      <c r="AE4" s="19" t="e">
        <f>#REF!</f>
        <v>#REF!</v>
      </c>
      <c r="AF4" s="19" t="e">
        <f>#REF!</f>
        <v>#REF!</v>
      </c>
      <c r="AG4" s="19" t="e">
        <f>#REF!</f>
        <v>#REF!</v>
      </c>
      <c r="AH4" s="19" t="e">
        <f>#REF!</f>
        <v>#REF!</v>
      </c>
      <c r="AI4" s="19" t="e">
        <f>#REF!</f>
        <v>#REF!</v>
      </c>
      <c r="AJ4" s="19" t="e">
        <f>#REF!</f>
        <v>#REF!</v>
      </c>
      <c r="AK4" s="19" t="e">
        <f>#REF!</f>
        <v>#REF!</v>
      </c>
      <c r="AL4" s="19" t="e">
        <f>#REF!</f>
        <v>#REF!</v>
      </c>
      <c r="AM4" s="19" t="e">
        <f>#REF!</f>
        <v>#REF!</v>
      </c>
      <c r="AN4" s="19" t="e">
        <f>#REF!</f>
        <v>#REF!</v>
      </c>
      <c r="AO4" s="19" t="e">
        <f>#REF!</f>
        <v>#REF!</v>
      </c>
      <c r="AP4" s="19"/>
      <c r="AQ4" s="20" t="e">
        <f>SUM(G4:AP4)</f>
        <v>#REF!</v>
      </c>
    </row>
    <row r="5" spans="1:43" x14ac:dyDescent="0.15">
      <c r="A5" s="137" t="s">
        <v>47</v>
      </c>
      <c r="B5" s="138"/>
      <c r="C5" s="138"/>
      <c r="D5" s="138"/>
      <c r="E5" s="139"/>
      <c r="F5" s="132"/>
      <c r="G5" s="21" t="e">
        <f t="shared" ref="G5:AO5" si="0">IF(G4=0,0,(0.03+10/(G4^0.4)))</f>
        <v>#REF!</v>
      </c>
      <c r="H5" s="21" t="e">
        <f t="shared" si="0"/>
        <v>#REF!</v>
      </c>
      <c r="I5" s="21" t="e">
        <f t="shared" si="0"/>
        <v>#REF!</v>
      </c>
      <c r="J5" s="21" t="e">
        <f t="shared" si="0"/>
        <v>#REF!</v>
      </c>
      <c r="K5" s="21" t="e">
        <f t="shared" si="0"/>
        <v>#REF!</v>
      </c>
      <c r="L5" s="21" t="e">
        <f t="shared" si="0"/>
        <v>#REF!</v>
      </c>
      <c r="M5" s="21" t="e">
        <f t="shared" si="0"/>
        <v>#REF!</v>
      </c>
      <c r="N5" s="21" t="e">
        <f t="shared" si="0"/>
        <v>#REF!</v>
      </c>
      <c r="O5" s="21" t="e">
        <f t="shared" si="0"/>
        <v>#REF!</v>
      </c>
      <c r="P5" s="21" t="e">
        <f t="shared" si="0"/>
        <v>#REF!</v>
      </c>
      <c r="Q5" s="21" t="e">
        <f t="shared" si="0"/>
        <v>#REF!</v>
      </c>
      <c r="R5" s="21" t="e">
        <f t="shared" si="0"/>
        <v>#REF!</v>
      </c>
      <c r="S5" s="21" t="e">
        <f t="shared" si="0"/>
        <v>#REF!</v>
      </c>
      <c r="T5" s="21" t="e">
        <f t="shared" si="0"/>
        <v>#REF!</v>
      </c>
      <c r="U5" s="21" t="e">
        <f t="shared" si="0"/>
        <v>#REF!</v>
      </c>
      <c r="V5" s="21" t="e">
        <f t="shared" si="0"/>
        <v>#REF!</v>
      </c>
      <c r="W5" s="21" t="e">
        <f t="shared" si="0"/>
        <v>#REF!</v>
      </c>
      <c r="X5" s="21" t="e">
        <f t="shared" si="0"/>
        <v>#REF!</v>
      </c>
      <c r="Y5" s="21" t="e">
        <f t="shared" si="0"/>
        <v>#REF!</v>
      </c>
      <c r="Z5" s="21" t="e">
        <f t="shared" si="0"/>
        <v>#REF!</v>
      </c>
      <c r="AA5" s="21" t="e">
        <f t="shared" si="0"/>
        <v>#REF!</v>
      </c>
      <c r="AB5" s="21" t="e">
        <f t="shared" si="0"/>
        <v>#REF!</v>
      </c>
      <c r="AC5" s="21" t="e">
        <f t="shared" si="0"/>
        <v>#REF!</v>
      </c>
      <c r="AD5" s="21" t="e">
        <f t="shared" si="0"/>
        <v>#REF!</v>
      </c>
      <c r="AE5" s="21" t="e">
        <f t="shared" si="0"/>
        <v>#REF!</v>
      </c>
      <c r="AF5" s="21" t="e">
        <f t="shared" si="0"/>
        <v>#REF!</v>
      </c>
      <c r="AG5" s="21" t="e">
        <f t="shared" si="0"/>
        <v>#REF!</v>
      </c>
      <c r="AH5" s="21" t="e">
        <f t="shared" si="0"/>
        <v>#REF!</v>
      </c>
      <c r="AI5" s="21" t="e">
        <f t="shared" si="0"/>
        <v>#REF!</v>
      </c>
      <c r="AJ5" s="21" t="e">
        <f t="shared" si="0"/>
        <v>#REF!</v>
      </c>
      <c r="AK5" s="21" t="e">
        <f t="shared" si="0"/>
        <v>#REF!</v>
      </c>
      <c r="AL5" s="21" t="e">
        <f t="shared" si="0"/>
        <v>#REF!</v>
      </c>
      <c r="AM5" s="21" t="e">
        <f t="shared" si="0"/>
        <v>#REF!</v>
      </c>
      <c r="AN5" s="21" t="e">
        <f t="shared" si="0"/>
        <v>#REF!</v>
      </c>
      <c r="AO5" s="21" t="e">
        <f t="shared" si="0"/>
        <v>#REF!</v>
      </c>
      <c r="AP5" s="22"/>
      <c r="AQ5" s="23"/>
    </row>
    <row r="6" spans="1:43" x14ac:dyDescent="0.15">
      <c r="A6" s="140" t="s">
        <v>48</v>
      </c>
      <c r="B6" s="141"/>
      <c r="C6" s="141"/>
      <c r="D6" s="141"/>
      <c r="E6" s="142"/>
      <c r="F6" s="133"/>
      <c r="G6" s="24" t="e">
        <f>#REF!</f>
        <v>#REF!</v>
      </c>
      <c r="H6" s="24" t="e">
        <f>#REF!</f>
        <v>#REF!</v>
      </c>
      <c r="I6" s="24" t="e">
        <f>#REF!</f>
        <v>#REF!</v>
      </c>
      <c r="J6" s="24" t="e">
        <f>#REF!</f>
        <v>#REF!</v>
      </c>
      <c r="K6" s="24" t="e">
        <f>#REF!</f>
        <v>#REF!</v>
      </c>
      <c r="L6" s="24" t="e">
        <f>#REF!</f>
        <v>#REF!</v>
      </c>
      <c r="M6" s="24" t="e">
        <f>#REF!</f>
        <v>#REF!</v>
      </c>
      <c r="N6" s="24" t="e">
        <f>#REF!</f>
        <v>#REF!</v>
      </c>
      <c r="O6" s="24" t="e">
        <f>#REF!</f>
        <v>#REF!</v>
      </c>
      <c r="P6" s="24" t="e">
        <f>#REF!</f>
        <v>#REF!</v>
      </c>
      <c r="Q6" s="24" t="e">
        <f>#REF!</f>
        <v>#REF!</v>
      </c>
      <c r="R6" s="24" t="e">
        <f>#REF!</f>
        <v>#REF!</v>
      </c>
      <c r="S6" s="24" t="e">
        <f>#REF!</f>
        <v>#REF!</v>
      </c>
      <c r="T6" s="24" t="e">
        <f>#REF!</f>
        <v>#REF!</v>
      </c>
      <c r="U6" s="24" t="e">
        <f>#REF!</f>
        <v>#REF!</v>
      </c>
      <c r="V6" s="24" t="e">
        <f>#REF!</f>
        <v>#REF!</v>
      </c>
      <c r="W6" s="24" t="e">
        <f>#REF!</f>
        <v>#REF!</v>
      </c>
      <c r="X6" s="24" t="e">
        <f>#REF!</f>
        <v>#REF!</v>
      </c>
      <c r="Y6" s="24" t="e">
        <f>#REF!</f>
        <v>#REF!</v>
      </c>
      <c r="Z6" s="24" t="e">
        <f>#REF!</f>
        <v>#REF!</v>
      </c>
      <c r="AA6" s="24" t="e">
        <f>#REF!</f>
        <v>#REF!</v>
      </c>
      <c r="AB6" s="24" t="e">
        <f>#REF!</f>
        <v>#REF!</v>
      </c>
      <c r="AC6" s="24" t="e">
        <f>#REF!</f>
        <v>#REF!</v>
      </c>
      <c r="AD6" s="24" t="e">
        <f>#REF!</f>
        <v>#REF!</v>
      </c>
      <c r="AE6" s="24" t="e">
        <f>#REF!</f>
        <v>#REF!</v>
      </c>
      <c r="AF6" s="24" t="e">
        <f>#REF!</f>
        <v>#REF!</v>
      </c>
      <c r="AG6" s="24" t="e">
        <f>#REF!</f>
        <v>#REF!</v>
      </c>
      <c r="AH6" s="24" t="e">
        <f>#REF!</f>
        <v>#REF!</v>
      </c>
      <c r="AI6" s="24" t="e">
        <f>#REF!</f>
        <v>#REF!</v>
      </c>
      <c r="AJ6" s="24" t="e">
        <f>#REF!</f>
        <v>#REF!</v>
      </c>
      <c r="AK6" s="24" t="e">
        <f>#REF!</f>
        <v>#REF!</v>
      </c>
      <c r="AL6" s="24" t="e">
        <f>#REF!</f>
        <v>#REF!</v>
      </c>
      <c r="AM6" s="24" t="e">
        <f>#REF!</f>
        <v>#REF!</v>
      </c>
      <c r="AN6" s="24" t="e">
        <f>#REF!</f>
        <v>#REF!</v>
      </c>
      <c r="AO6" s="24" t="e">
        <f>#REF!</f>
        <v>#REF!</v>
      </c>
      <c r="AP6" s="25"/>
      <c r="AQ6" s="26"/>
    </row>
    <row r="7" spans="1:43" x14ac:dyDescent="0.15">
      <c r="A7" s="170" t="s">
        <v>1</v>
      </c>
      <c r="B7" s="171"/>
      <c r="C7" s="61"/>
      <c r="D7" s="145" t="s">
        <v>49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7"/>
    </row>
    <row r="8" spans="1:43" x14ac:dyDescent="0.15">
      <c r="A8" s="148" t="s">
        <v>2</v>
      </c>
      <c r="B8" s="151" t="s">
        <v>7</v>
      </c>
      <c r="C8" s="157" t="s">
        <v>117</v>
      </c>
      <c r="D8" s="62" t="s">
        <v>34</v>
      </c>
      <c r="E8" s="60" t="s">
        <v>45</v>
      </c>
      <c r="F8" s="28"/>
      <c r="G8" s="9">
        <f>IF($F$8=0,0,0.09)</f>
        <v>0</v>
      </c>
      <c r="H8" s="9">
        <f t="shared" ref="H8:W8" si="1">IF($F$8=0,0,0.09)</f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0</v>
      </c>
      <c r="O8" s="9">
        <f t="shared" si="1"/>
        <v>0</v>
      </c>
      <c r="P8" s="9">
        <f t="shared" si="1"/>
        <v>0</v>
      </c>
      <c r="Q8" s="9">
        <f t="shared" si="1"/>
        <v>0</v>
      </c>
      <c r="R8" s="9">
        <f t="shared" si="1"/>
        <v>0</v>
      </c>
      <c r="S8" s="9">
        <f t="shared" si="1"/>
        <v>0</v>
      </c>
      <c r="T8" s="9">
        <f t="shared" si="1"/>
        <v>0</v>
      </c>
      <c r="U8" s="9">
        <f t="shared" si="1"/>
        <v>0</v>
      </c>
      <c r="V8" s="9">
        <f t="shared" si="1"/>
        <v>0</v>
      </c>
      <c r="W8" s="9">
        <f t="shared" si="1"/>
        <v>0</v>
      </c>
      <c r="X8" s="9">
        <f>IF($F$8=0,0,0.08)</f>
        <v>0</v>
      </c>
      <c r="Y8" s="9">
        <f>IF($F$8=0,0,0.08)</f>
        <v>0</v>
      </c>
      <c r="Z8" s="9">
        <f t="shared" ref="Z8:AA8" si="2">IF($F$8=0,0,0.08)</f>
        <v>0</v>
      </c>
      <c r="AA8" s="9">
        <f t="shared" si="2"/>
        <v>0</v>
      </c>
      <c r="AB8" s="54">
        <f>IF($F$8=0,0,0.07)</f>
        <v>0</v>
      </c>
      <c r="AC8" s="54">
        <f>IF($F$8=0,0,0.07)</f>
        <v>0</v>
      </c>
      <c r="AD8" s="9">
        <f>IF($F$8=0,0,0.1)</f>
        <v>0</v>
      </c>
      <c r="AE8" s="9">
        <f t="shared" ref="AE8:AF8" si="3">IF($F$8=0,0,0.1)</f>
        <v>0</v>
      </c>
      <c r="AF8" s="9">
        <f t="shared" si="3"/>
        <v>0</v>
      </c>
      <c r="AG8" s="9">
        <f>IF($F$8=0,0,0.08)</f>
        <v>0</v>
      </c>
      <c r="AH8" s="9">
        <f t="shared" ref="AH8:AN8" si="4">IF($F$8=0,0,0.08)</f>
        <v>0</v>
      </c>
      <c r="AI8" s="9">
        <f t="shared" si="4"/>
        <v>0</v>
      </c>
      <c r="AJ8" s="9">
        <f t="shared" si="4"/>
        <v>0</v>
      </c>
      <c r="AK8" s="9">
        <f t="shared" si="4"/>
        <v>0</v>
      </c>
      <c r="AL8" s="9">
        <f t="shared" si="4"/>
        <v>0</v>
      </c>
      <c r="AM8" s="9">
        <f t="shared" si="4"/>
        <v>0</v>
      </c>
      <c r="AN8" s="9">
        <f t="shared" si="4"/>
        <v>0</v>
      </c>
      <c r="AO8" s="30">
        <v>0</v>
      </c>
      <c r="AP8" s="31"/>
      <c r="AQ8" s="32"/>
    </row>
    <row r="9" spans="1:43" x14ac:dyDescent="0.15">
      <c r="A9" s="149"/>
      <c r="B9" s="152"/>
      <c r="C9" s="158"/>
      <c r="D9" s="63" t="s">
        <v>35</v>
      </c>
      <c r="E9" s="34" t="s">
        <v>57</v>
      </c>
      <c r="F9" s="35"/>
      <c r="G9" s="14">
        <f>IF($F$9=0,0,0.01)</f>
        <v>0</v>
      </c>
      <c r="H9" s="14">
        <f t="shared" ref="H9:AN9" si="5">IF($F$9=0,0,0.01)</f>
        <v>0</v>
      </c>
      <c r="I9" s="14">
        <f t="shared" si="5"/>
        <v>0</v>
      </c>
      <c r="J9" s="14">
        <f t="shared" si="5"/>
        <v>0</v>
      </c>
      <c r="K9" s="14">
        <f t="shared" si="5"/>
        <v>0</v>
      </c>
      <c r="L9" s="14">
        <f t="shared" si="5"/>
        <v>0</v>
      </c>
      <c r="M9" s="14">
        <f t="shared" si="5"/>
        <v>0</v>
      </c>
      <c r="N9" s="14">
        <f t="shared" si="5"/>
        <v>0</v>
      </c>
      <c r="O9" s="14">
        <f t="shared" si="5"/>
        <v>0</v>
      </c>
      <c r="P9" s="14">
        <f t="shared" si="5"/>
        <v>0</v>
      </c>
      <c r="Q9" s="14">
        <f t="shared" si="5"/>
        <v>0</v>
      </c>
      <c r="R9" s="14">
        <f t="shared" si="5"/>
        <v>0</v>
      </c>
      <c r="S9" s="14">
        <f t="shared" si="5"/>
        <v>0</v>
      </c>
      <c r="T9" s="14">
        <f t="shared" si="5"/>
        <v>0</v>
      </c>
      <c r="U9" s="14">
        <f t="shared" si="5"/>
        <v>0</v>
      </c>
      <c r="V9" s="14">
        <f t="shared" si="5"/>
        <v>0</v>
      </c>
      <c r="W9" s="14">
        <f t="shared" si="5"/>
        <v>0</v>
      </c>
      <c r="X9" s="14">
        <f t="shared" si="5"/>
        <v>0</v>
      </c>
      <c r="Y9" s="14">
        <f t="shared" si="5"/>
        <v>0</v>
      </c>
      <c r="Z9" s="14">
        <f t="shared" si="5"/>
        <v>0</v>
      </c>
      <c r="AA9" s="14">
        <f t="shared" si="5"/>
        <v>0</v>
      </c>
      <c r="AB9" s="14">
        <f t="shared" si="5"/>
        <v>0</v>
      </c>
      <c r="AC9" s="14">
        <f t="shared" si="5"/>
        <v>0</v>
      </c>
      <c r="AD9" s="14">
        <f t="shared" si="5"/>
        <v>0</v>
      </c>
      <c r="AE9" s="14">
        <f t="shared" si="5"/>
        <v>0</v>
      </c>
      <c r="AF9" s="14">
        <f t="shared" si="5"/>
        <v>0</v>
      </c>
      <c r="AG9" s="14">
        <f t="shared" si="5"/>
        <v>0</v>
      </c>
      <c r="AH9" s="14">
        <f t="shared" si="5"/>
        <v>0</v>
      </c>
      <c r="AI9" s="14">
        <f t="shared" si="5"/>
        <v>0</v>
      </c>
      <c r="AJ9" s="14">
        <f t="shared" si="5"/>
        <v>0</v>
      </c>
      <c r="AK9" s="14">
        <f t="shared" si="5"/>
        <v>0</v>
      </c>
      <c r="AL9" s="14">
        <f t="shared" si="5"/>
        <v>0</v>
      </c>
      <c r="AM9" s="14">
        <f t="shared" si="5"/>
        <v>0</v>
      </c>
      <c r="AN9" s="14">
        <f t="shared" si="5"/>
        <v>0</v>
      </c>
      <c r="AO9" s="36">
        <v>0</v>
      </c>
      <c r="AP9" s="22"/>
      <c r="AQ9" s="23"/>
    </row>
    <row r="10" spans="1:43" x14ac:dyDescent="0.15">
      <c r="A10" s="149"/>
      <c r="B10" s="152"/>
      <c r="C10" s="158"/>
      <c r="D10" s="63" t="s">
        <v>36</v>
      </c>
      <c r="E10" s="34" t="s">
        <v>58</v>
      </c>
      <c r="F10" s="35"/>
      <c r="G10" s="14">
        <f>IF($F$10=0,0,0.03)</f>
        <v>0</v>
      </c>
      <c r="H10" s="14">
        <f t="shared" ref="H10:AN10" si="6">IF($F$10=0,0,0.03)</f>
        <v>0</v>
      </c>
      <c r="I10" s="14">
        <f t="shared" si="6"/>
        <v>0</v>
      </c>
      <c r="J10" s="14">
        <f t="shared" si="6"/>
        <v>0</v>
      </c>
      <c r="K10" s="14">
        <f t="shared" si="6"/>
        <v>0</v>
      </c>
      <c r="L10" s="14">
        <f t="shared" si="6"/>
        <v>0</v>
      </c>
      <c r="M10" s="14">
        <f t="shared" si="6"/>
        <v>0</v>
      </c>
      <c r="N10" s="14">
        <f t="shared" si="6"/>
        <v>0</v>
      </c>
      <c r="O10" s="14">
        <f t="shared" si="6"/>
        <v>0</v>
      </c>
      <c r="P10" s="14">
        <f t="shared" si="6"/>
        <v>0</v>
      </c>
      <c r="Q10" s="14">
        <f t="shared" si="6"/>
        <v>0</v>
      </c>
      <c r="R10" s="14">
        <f t="shared" si="6"/>
        <v>0</v>
      </c>
      <c r="S10" s="14">
        <f t="shared" si="6"/>
        <v>0</v>
      </c>
      <c r="T10" s="14">
        <f t="shared" si="6"/>
        <v>0</v>
      </c>
      <c r="U10" s="14">
        <f t="shared" si="6"/>
        <v>0</v>
      </c>
      <c r="V10" s="14">
        <f t="shared" si="6"/>
        <v>0</v>
      </c>
      <c r="W10" s="14">
        <f t="shared" si="6"/>
        <v>0</v>
      </c>
      <c r="X10" s="14">
        <f t="shared" si="6"/>
        <v>0</v>
      </c>
      <c r="Y10" s="14">
        <f t="shared" si="6"/>
        <v>0</v>
      </c>
      <c r="Z10" s="14">
        <f t="shared" si="6"/>
        <v>0</v>
      </c>
      <c r="AA10" s="14">
        <f t="shared" si="6"/>
        <v>0</v>
      </c>
      <c r="AB10" s="14">
        <f t="shared" si="6"/>
        <v>0</v>
      </c>
      <c r="AC10" s="14">
        <f t="shared" si="6"/>
        <v>0</v>
      </c>
      <c r="AD10" s="14">
        <f t="shared" si="6"/>
        <v>0</v>
      </c>
      <c r="AE10" s="14">
        <f t="shared" si="6"/>
        <v>0</v>
      </c>
      <c r="AF10" s="14">
        <f t="shared" si="6"/>
        <v>0</v>
      </c>
      <c r="AG10" s="14">
        <f t="shared" si="6"/>
        <v>0</v>
      </c>
      <c r="AH10" s="14">
        <f t="shared" si="6"/>
        <v>0</v>
      </c>
      <c r="AI10" s="14">
        <f t="shared" si="6"/>
        <v>0</v>
      </c>
      <c r="AJ10" s="14">
        <f t="shared" si="6"/>
        <v>0</v>
      </c>
      <c r="AK10" s="14">
        <f t="shared" si="6"/>
        <v>0</v>
      </c>
      <c r="AL10" s="14">
        <f t="shared" si="6"/>
        <v>0</v>
      </c>
      <c r="AM10" s="14">
        <f t="shared" si="6"/>
        <v>0</v>
      </c>
      <c r="AN10" s="14">
        <f t="shared" si="6"/>
        <v>0</v>
      </c>
      <c r="AO10" s="45">
        <v>0</v>
      </c>
      <c r="AP10" s="22"/>
      <c r="AQ10" s="23"/>
    </row>
    <row r="11" spans="1:43" ht="15.6" x14ac:dyDescent="0.15">
      <c r="A11" s="149"/>
      <c r="B11" s="152"/>
      <c r="C11" s="158"/>
      <c r="D11" s="63" t="s">
        <v>37</v>
      </c>
      <c r="E11" s="34" t="s">
        <v>59</v>
      </c>
      <c r="F11" s="35"/>
      <c r="G11" s="14">
        <f>IF($F$11=0,0,0.07)</f>
        <v>0</v>
      </c>
      <c r="H11" s="14">
        <f t="shared" ref="H11:AN11" si="7">IF($F$11=0,0,0.07)</f>
        <v>0</v>
      </c>
      <c r="I11" s="14">
        <f t="shared" si="7"/>
        <v>0</v>
      </c>
      <c r="J11" s="14">
        <f t="shared" si="7"/>
        <v>0</v>
      </c>
      <c r="K11" s="14">
        <f t="shared" si="7"/>
        <v>0</v>
      </c>
      <c r="L11" s="14">
        <f t="shared" si="7"/>
        <v>0</v>
      </c>
      <c r="M11" s="14">
        <f t="shared" si="7"/>
        <v>0</v>
      </c>
      <c r="N11" s="14">
        <f t="shared" si="7"/>
        <v>0</v>
      </c>
      <c r="O11" s="14">
        <f t="shared" si="7"/>
        <v>0</v>
      </c>
      <c r="P11" s="14">
        <f t="shared" si="7"/>
        <v>0</v>
      </c>
      <c r="Q11" s="14">
        <f t="shared" si="7"/>
        <v>0</v>
      </c>
      <c r="R11" s="14">
        <f t="shared" si="7"/>
        <v>0</v>
      </c>
      <c r="S11" s="14">
        <f t="shared" si="7"/>
        <v>0</v>
      </c>
      <c r="T11" s="14">
        <f t="shared" si="7"/>
        <v>0</v>
      </c>
      <c r="U11" s="14">
        <f t="shared" si="7"/>
        <v>0</v>
      </c>
      <c r="V11" s="14">
        <f t="shared" si="7"/>
        <v>0</v>
      </c>
      <c r="W11" s="14">
        <f t="shared" si="7"/>
        <v>0</v>
      </c>
      <c r="X11" s="14">
        <f t="shared" si="7"/>
        <v>0</v>
      </c>
      <c r="Y11" s="14">
        <f t="shared" si="7"/>
        <v>0</v>
      </c>
      <c r="Z11" s="14">
        <f t="shared" si="7"/>
        <v>0</v>
      </c>
      <c r="AA11" s="14">
        <f t="shared" si="7"/>
        <v>0</v>
      </c>
      <c r="AB11" s="14">
        <f t="shared" si="7"/>
        <v>0</v>
      </c>
      <c r="AC11" s="14">
        <f t="shared" si="7"/>
        <v>0</v>
      </c>
      <c r="AD11" s="14">
        <f t="shared" si="7"/>
        <v>0</v>
      </c>
      <c r="AE11" s="14">
        <f t="shared" si="7"/>
        <v>0</v>
      </c>
      <c r="AF11" s="14">
        <f t="shared" si="7"/>
        <v>0</v>
      </c>
      <c r="AG11" s="14">
        <f t="shared" si="7"/>
        <v>0</v>
      </c>
      <c r="AH11" s="14">
        <f t="shared" si="7"/>
        <v>0</v>
      </c>
      <c r="AI11" s="14">
        <f t="shared" si="7"/>
        <v>0</v>
      </c>
      <c r="AJ11" s="14">
        <f t="shared" si="7"/>
        <v>0</v>
      </c>
      <c r="AK11" s="14">
        <f t="shared" si="7"/>
        <v>0</v>
      </c>
      <c r="AL11" s="14">
        <f t="shared" si="7"/>
        <v>0</v>
      </c>
      <c r="AM11" s="14">
        <f t="shared" si="7"/>
        <v>0</v>
      </c>
      <c r="AN11" s="14">
        <f t="shared" si="7"/>
        <v>0</v>
      </c>
      <c r="AO11" s="36">
        <v>0</v>
      </c>
      <c r="AP11" s="22"/>
      <c r="AQ11" s="23"/>
    </row>
    <row r="12" spans="1:43" x14ac:dyDescent="0.15">
      <c r="A12" s="149"/>
      <c r="B12" s="152"/>
      <c r="C12" s="158"/>
      <c r="D12" s="63" t="s">
        <v>38</v>
      </c>
      <c r="E12" s="34" t="s">
        <v>60</v>
      </c>
      <c r="F12" s="35"/>
      <c r="G12" s="14">
        <f>IF($F$12=0,0,0.03)</f>
        <v>0</v>
      </c>
      <c r="H12" s="14">
        <f t="shared" ref="H12:AN12" si="8">IF($F$12=0,0,0.03)</f>
        <v>0</v>
      </c>
      <c r="I12" s="14">
        <f t="shared" si="8"/>
        <v>0</v>
      </c>
      <c r="J12" s="14">
        <f t="shared" si="8"/>
        <v>0</v>
      </c>
      <c r="K12" s="14">
        <f t="shared" si="8"/>
        <v>0</v>
      </c>
      <c r="L12" s="14">
        <f t="shared" si="8"/>
        <v>0</v>
      </c>
      <c r="M12" s="14">
        <f t="shared" si="8"/>
        <v>0</v>
      </c>
      <c r="N12" s="14">
        <f t="shared" si="8"/>
        <v>0</v>
      </c>
      <c r="O12" s="14">
        <f t="shared" si="8"/>
        <v>0</v>
      </c>
      <c r="P12" s="14">
        <f t="shared" si="8"/>
        <v>0</v>
      </c>
      <c r="Q12" s="14">
        <f t="shared" si="8"/>
        <v>0</v>
      </c>
      <c r="R12" s="14">
        <f t="shared" si="8"/>
        <v>0</v>
      </c>
      <c r="S12" s="14">
        <f t="shared" si="8"/>
        <v>0</v>
      </c>
      <c r="T12" s="14">
        <f t="shared" si="8"/>
        <v>0</v>
      </c>
      <c r="U12" s="14">
        <f t="shared" si="8"/>
        <v>0</v>
      </c>
      <c r="V12" s="14">
        <f t="shared" si="8"/>
        <v>0</v>
      </c>
      <c r="W12" s="14">
        <f t="shared" si="8"/>
        <v>0</v>
      </c>
      <c r="X12" s="14">
        <f t="shared" si="8"/>
        <v>0</v>
      </c>
      <c r="Y12" s="14">
        <f t="shared" si="8"/>
        <v>0</v>
      </c>
      <c r="Z12" s="14">
        <f t="shared" si="8"/>
        <v>0</v>
      </c>
      <c r="AA12" s="14">
        <f t="shared" si="8"/>
        <v>0</v>
      </c>
      <c r="AB12" s="14">
        <f t="shared" si="8"/>
        <v>0</v>
      </c>
      <c r="AC12" s="14">
        <f t="shared" si="8"/>
        <v>0</v>
      </c>
      <c r="AD12" s="14">
        <f t="shared" si="8"/>
        <v>0</v>
      </c>
      <c r="AE12" s="14">
        <f t="shared" si="8"/>
        <v>0</v>
      </c>
      <c r="AF12" s="14">
        <f t="shared" si="8"/>
        <v>0</v>
      </c>
      <c r="AG12" s="14">
        <f t="shared" si="8"/>
        <v>0</v>
      </c>
      <c r="AH12" s="14">
        <f t="shared" si="8"/>
        <v>0</v>
      </c>
      <c r="AI12" s="14">
        <f t="shared" si="8"/>
        <v>0</v>
      </c>
      <c r="AJ12" s="14">
        <f t="shared" si="8"/>
        <v>0</v>
      </c>
      <c r="AK12" s="14">
        <f t="shared" si="8"/>
        <v>0</v>
      </c>
      <c r="AL12" s="14">
        <f t="shared" si="8"/>
        <v>0</v>
      </c>
      <c r="AM12" s="14">
        <f t="shared" si="8"/>
        <v>0</v>
      </c>
      <c r="AN12" s="14">
        <f t="shared" si="8"/>
        <v>0</v>
      </c>
      <c r="AO12" s="45">
        <v>0</v>
      </c>
      <c r="AP12" s="22"/>
      <c r="AQ12" s="23"/>
    </row>
    <row r="13" spans="1:43" x14ac:dyDescent="0.15">
      <c r="A13" s="149"/>
      <c r="B13" s="152"/>
      <c r="C13" s="158"/>
      <c r="D13" s="63" t="s">
        <v>39</v>
      </c>
      <c r="E13" s="34" t="s">
        <v>14</v>
      </c>
      <c r="F13" s="35"/>
      <c r="G13" s="14">
        <f>IF($F$13=0,0,0.015)</f>
        <v>0</v>
      </c>
      <c r="H13" s="14">
        <f t="shared" ref="H13:AN13" si="9">IF($F$13=0,0,0.015)</f>
        <v>0</v>
      </c>
      <c r="I13" s="14">
        <f t="shared" si="9"/>
        <v>0</v>
      </c>
      <c r="J13" s="14">
        <f t="shared" si="9"/>
        <v>0</v>
      </c>
      <c r="K13" s="14">
        <f t="shared" si="9"/>
        <v>0</v>
      </c>
      <c r="L13" s="14">
        <f t="shared" si="9"/>
        <v>0</v>
      </c>
      <c r="M13" s="14">
        <f t="shared" si="9"/>
        <v>0</v>
      </c>
      <c r="N13" s="14">
        <f t="shared" si="9"/>
        <v>0</v>
      </c>
      <c r="O13" s="14">
        <f t="shared" si="9"/>
        <v>0</v>
      </c>
      <c r="P13" s="14">
        <f t="shared" si="9"/>
        <v>0</v>
      </c>
      <c r="Q13" s="14">
        <f t="shared" si="9"/>
        <v>0</v>
      </c>
      <c r="R13" s="14">
        <f t="shared" si="9"/>
        <v>0</v>
      </c>
      <c r="S13" s="14">
        <f t="shared" si="9"/>
        <v>0</v>
      </c>
      <c r="T13" s="14">
        <f t="shared" si="9"/>
        <v>0</v>
      </c>
      <c r="U13" s="14">
        <f t="shared" si="9"/>
        <v>0</v>
      </c>
      <c r="V13" s="14">
        <f t="shared" si="9"/>
        <v>0</v>
      </c>
      <c r="W13" s="14">
        <f t="shared" si="9"/>
        <v>0</v>
      </c>
      <c r="X13" s="14">
        <f t="shared" si="9"/>
        <v>0</v>
      </c>
      <c r="Y13" s="14">
        <f t="shared" si="9"/>
        <v>0</v>
      </c>
      <c r="Z13" s="14">
        <f t="shared" si="9"/>
        <v>0</v>
      </c>
      <c r="AA13" s="14">
        <f t="shared" si="9"/>
        <v>0</v>
      </c>
      <c r="AB13" s="14">
        <f t="shared" si="9"/>
        <v>0</v>
      </c>
      <c r="AC13" s="14">
        <f t="shared" si="9"/>
        <v>0</v>
      </c>
      <c r="AD13" s="14">
        <f t="shared" si="9"/>
        <v>0</v>
      </c>
      <c r="AE13" s="14">
        <f t="shared" si="9"/>
        <v>0</v>
      </c>
      <c r="AF13" s="14">
        <f t="shared" si="9"/>
        <v>0</v>
      </c>
      <c r="AG13" s="14">
        <f t="shared" si="9"/>
        <v>0</v>
      </c>
      <c r="AH13" s="14">
        <f t="shared" si="9"/>
        <v>0</v>
      </c>
      <c r="AI13" s="14">
        <f t="shared" si="9"/>
        <v>0</v>
      </c>
      <c r="AJ13" s="14">
        <f t="shared" si="9"/>
        <v>0</v>
      </c>
      <c r="AK13" s="14">
        <f t="shared" si="9"/>
        <v>0</v>
      </c>
      <c r="AL13" s="14">
        <f t="shared" si="9"/>
        <v>0</v>
      </c>
      <c r="AM13" s="14">
        <f t="shared" si="9"/>
        <v>0</v>
      </c>
      <c r="AN13" s="14">
        <f t="shared" si="9"/>
        <v>0</v>
      </c>
      <c r="AO13" s="36">
        <v>0</v>
      </c>
      <c r="AP13" s="22"/>
      <c r="AQ13" s="23"/>
    </row>
    <row r="14" spans="1:43" x14ac:dyDescent="0.15">
      <c r="A14" s="149"/>
      <c r="B14" s="152"/>
      <c r="C14" s="158"/>
      <c r="D14" s="63" t="s">
        <v>40</v>
      </c>
      <c r="E14" s="34" t="s">
        <v>12</v>
      </c>
      <c r="F14" s="35"/>
      <c r="G14" s="14">
        <f>IF($F$14=0,0,0.015)</f>
        <v>0</v>
      </c>
      <c r="H14" s="14">
        <f t="shared" ref="H14:AN14" si="10">IF($F$14=0,0,0.015)</f>
        <v>0</v>
      </c>
      <c r="I14" s="14">
        <f t="shared" si="10"/>
        <v>0</v>
      </c>
      <c r="J14" s="14">
        <f t="shared" si="10"/>
        <v>0</v>
      </c>
      <c r="K14" s="14">
        <f t="shared" si="10"/>
        <v>0</v>
      </c>
      <c r="L14" s="14">
        <f t="shared" si="10"/>
        <v>0</v>
      </c>
      <c r="M14" s="14">
        <f t="shared" si="10"/>
        <v>0</v>
      </c>
      <c r="N14" s="14">
        <f t="shared" si="10"/>
        <v>0</v>
      </c>
      <c r="O14" s="14">
        <f t="shared" si="10"/>
        <v>0</v>
      </c>
      <c r="P14" s="14">
        <f t="shared" si="10"/>
        <v>0</v>
      </c>
      <c r="Q14" s="14">
        <f t="shared" si="10"/>
        <v>0</v>
      </c>
      <c r="R14" s="14">
        <f t="shared" si="10"/>
        <v>0</v>
      </c>
      <c r="S14" s="14">
        <f t="shared" si="10"/>
        <v>0</v>
      </c>
      <c r="T14" s="14">
        <f t="shared" si="10"/>
        <v>0</v>
      </c>
      <c r="U14" s="14">
        <f t="shared" si="10"/>
        <v>0</v>
      </c>
      <c r="V14" s="14">
        <f t="shared" si="10"/>
        <v>0</v>
      </c>
      <c r="W14" s="14">
        <f t="shared" si="10"/>
        <v>0</v>
      </c>
      <c r="X14" s="14">
        <f t="shared" si="10"/>
        <v>0</v>
      </c>
      <c r="Y14" s="14">
        <f t="shared" si="10"/>
        <v>0</v>
      </c>
      <c r="Z14" s="14">
        <f t="shared" si="10"/>
        <v>0</v>
      </c>
      <c r="AA14" s="14">
        <f t="shared" si="10"/>
        <v>0</v>
      </c>
      <c r="AB14" s="14">
        <f t="shared" si="10"/>
        <v>0</v>
      </c>
      <c r="AC14" s="14">
        <f t="shared" si="10"/>
        <v>0</v>
      </c>
      <c r="AD14" s="14">
        <f t="shared" si="10"/>
        <v>0</v>
      </c>
      <c r="AE14" s="14">
        <f t="shared" si="10"/>
        <v>0</v>
      </c>
      <c r="AF14" s="14">
        <f t="shared" si="10"/>
        <v>0</v>
      </c>
      <c r="AG14" s="14">
        <f t="shared" si="10"/>
        <v>0</v>
      </c>
      <c r="AH14" s="14">
        <f t="shared" si="10"/>
        <v>0</v>
      </c>
      <c r="AI14" s="14">
        <f t="shared" si="10"/>
        <v>0</v>
      </c>
      <c r="AJ14" s="14">
        <f t="shared" si="10"/>
        <v>0</v>
      </c>
      <c r="AK14" s="14">
        <f t="shared" si="10"/>
        <v>0</v>
      </c>
      <c r="AL14" s="14">
        <f t="shared" si="10"/>
        <v>0</v>
      </c>
      <c r="AM14" s="14">
        <f t="shared" si="10"/>
        <v>0</v>
      </c>
      <c r="AN14" s="14">
        <f t="shared" si="10"/>
        <v>0</v>
      </c>
      <c r="AO14" s="45">
        <v>0</v>
      </c>
      <c r="AP14" s="22"/>
      <c r="AQ14" s="23"/>
    </row>
    <row r="15" spans="1:43" x14ac:dyDescent="0.15">
      <c r="A15" s="149"/>
      <c r="B15" s="152"/>
      <c r="C15" s="158"/>
      <c r="D15" s="63" t="s">
        <v>41</v>
      </c>
      <c r="E15" s="34" t="s">
        <v>13</v>
      </c>
      <c r="F15" s="35"/>
      <c r="G15" s="14">
        <f>IF($F$15=0,0,0.015)</f>
        <v>0</v>
      </c>
      <c r="H15" s="14">
        <f t="shared" ref="H15:AN15" si="11">IF($F$15=0,0,0.015)</f>
        <v>0</v>
      </c>
      <c r="I15" s="14">
        <f t="shared" si="11"/>
        <v>0</v>
      </c>
      <c r="J15" s="14">
        <f t="shared" si="11"/>
        <v>0</v>
      </c>
      <c r="K15" s="14">
        <f t="shared" si="11"/>
        <v>0</v>
      </c>
      <c r="L15" s="14">
        <f t="shared" si="11"/>
        <v>0</v>
      </c>
      <c r="M15" s="14">
        <f t="shared" si="11"/>
        <v>0</v>
      </c>
      <c r="N15" s="14">
        <f t="shared" si="11"/>
        <v>0</v>
      </c>
      <c r="O15" s="14">
        <f t="shared" si="11"/>
        <v>0</v>
      </c>
      <c r="P15" s="14">
        <f t="shared" si="11"/>
        <v>0</v>
      </c>
      <c r="Q15" s="14">
        <f t="shared" si="11"/>
        <v>0</v>
      </c>
      <c r="R15" s="14">
        <f t="shared" si="11"/>
        <v>0</v>
      </c>
      <c r="S15" s="14">
        <f t="shared" si="11"/>
        <v>0</v>
      </c>
      <c r="T15" s="14">
        <f t="shared" si="11"/>
        <v>0</v>
      </c>
      <c r="U15" s="14">
        <f t="shared" si="11"/>
        <v>0</v>
      </c>
      <c r="V15" s="14">
        <f t="shared" si="11"/>
        <v>0</v>
      </c>
      <c r="W15" s="14">
        <f t="shared" si="11"/>
        <v>0</v>
      </c>
      <c r="X15" s="14">
        <f t="shared" si="11"/>
        <v>0</v>
      </c>
      <c r="Y15" s="14">
        <f t="shared" si="11"/>
        <v>0</v>
      </c>
      <c r="Z15" s="14">
        <f t="shared" si="11"/>
        <v>0</v>
      </c>
      <c r="AA15" s="14">
        <f t="shared" si="11"/>
        <v>0</v>
      </c>
      <c r="AB15" s="14">
        <f t="shared" si="11"/>
        <v>0</v>
      </c>
      <c r="AC15" s="14">
        <f t="shared" si="11"/>
        <v>0</v>
      </c>
      <c r="AD15" s="14">
        <f t="shared" si="11"/>
        <v>0</v>
      </c>
      <c r="AE15" s="14">
        <f t="shared" si="11"/>
        <v>0</v>
      </c>
      <c r="AF15" s="14">
        <f t="shared" si="11"/>
        <v>0</v>
      </c>
      <c r="AG15" s="14">
        <f t="shared" si="11"/>
        <v>0</v>
      </c>
      <c r="AH15" s="14">
        <f t="shared" si="11"/>
        <v>0</v>
      </c>
      <c r="AI15" s="14">
        <f t="shared" si="11"/>
        <v>0</v>
      </c>
      <c r="AJ15" s="14">
        <f t="shared" si="11"/>
        <v>0</v>
      </c>
      <c r="AK15" s="14">
        <f t="shared" si="11"/>
        <v>0</v>
      </c>
      <c r="AL15" s="14">
        <f t="shared" si="11"/>
        <v>0</v>
      </c>
      <c r="AM15" s="14">
        <f t="shared" si="11"/>
        <v>0</v>
      </c>
      <c r="AN15" s="14">
        <f t="shared" si="11"/>
        <v>0</v>
      </c>
      <c r="AO15" s="36">
        <v>0</v>
      </c>
      <c r="AP15" s="22"/>
      <c r="AQ15" s="23"/>
    </row>
    <row r="16" spans="1:43" x14ac:dyDescent="0.15">
      <c r="A16" s="149"/>
      <c r="B16" s="152"/>
      <c r="C16" s="158"/>
      <c r="D16" s="63" t="s">
        <v>42</v>
      </c>
      <c r="E16" s="34" t="s">
        <v>61</v>
      </c>
      <c r="F16" s="35"/>
      <c r="G16" s="14">
        <f>IF($F$16=0,0,0.015)</f>
        <v>0</v>
      </c>
      <c r="H16" s="14">
        <f t="shared" ref="H16:AN16" si="12">IF($F$16=0,0,0.015)</f>
        <v>0</v>
      </c>
      <c r="I16" s="14">
        <f t="shared" si="12"/>
        <v>0</v>
      </c>
      <c r="J16" s="14">
        <f t="shared" si="12"/>
        <v>0</v>
      </c>
      <c r="K16" s="14">
        <f t="shared" si="12"/>
        <v>0</v>
      </c>
      <c r="L16" s="14">
        <f t="shared" si="12"/>
        <v>0</v>
      </c>
      <c r="M16" s="14">
        <f t="shared" si="12"/>
        <v>0</v>
      </c>
      <c r="N16" s="14">
        <f t="shared" si="12"/>
        <v>0</v>
      </c>
      <c r="O16" s="14">
        <f t="shared" si="12"/>
        <v>0</v>
      </c>
      <c r="P16" s="14">
        <f t="shared" si="12"/>
        <v>0</v>
      </c>
      <c r="Q16" s="14">
        <f t="shared" si="12"/>
        <v>0</v>
      </c>
      <c r="R16" s="14">
        <f t="shared" si="12"/>
        <v>0</v>
      </c>
      <c r="S16" s="14">
        <f t="shared" si="12"/>
        <v>0</v>
      </c>
      <c r="T16" s="14">
        <f t="shared" si="12"/>
        <v>0</v>
      </c>
      <c r="U16" s="14">
        <f t="shared" si="12"/>
        <v>0</v>
      </c>
      <c r="V16" s="14">
        <f t="shared" si="12"/>
        <v>0</v>
      </c>
      <c r="W16" s="14">
        <f t="shared" si="12"/>
        <v>0</v>
      </c>
      <c r="X16" s="14">
        <f t="shared" si="12"/>
        <v>0</v>
      </c>
      <c r="Y16" s="14">
        <f t="shared" si="12"/>
        <v>0</v>
      </c>
      <c r="Z16" s="14">
        <f t="shared" si="12"/>
        <v>0</v>
      </c>
      <c r="AA16" s="14">
        <f t="shared" si="12"/>
        <v>0</v>
      </c>
      <c r="AB16" s="14">
        <f t="shared" si="12"/>
        <v>0</v>
      </c>
      <c r="AC16" s="14">
        <f t="shared" si="12"/>
        <v>0</v>
      </c>
      <c r="AD16" s="14">
        <f t="shared" si="12"/>
        <v>0</v>
      </c>
      <c r="AE16" s="14">
        <f t="shared" si="12"/>
        <v>0</v>
      </c>
      <c r="AF16" s="14">
        <f t="shared" si="12"/>
        <v>0</v>
      </c>
      <c r="AG16" s="14">
        <f t="shared" si="12"/>
        <v>0</v>
      </c>
      <c r="AH16" s="14">
        <f t="shared" si="12"/>
        <v>0</v>
      </c>
      <c r="AI16" s="14">
        <f t="shared" si="12"/>
        <v>0</v>
      </c>
      <c r="AJ16" s="14">
        <f t="shared" si="12"/>
        <v>0</v>
      </c>
      <c r="AK16" s="14">
        <f t="shared" si="12"/>
        <v>0</v>
      </c>
      <c r="AL16" s="14">
        <f t="shared" si="12"/>
        <v>0</v>
      </c>
      <c r="AM16" s="14">
        <f t="shared" si="12"/>
        <v>0</v>
      </c>
      <c r="AN16" s="14">
        <f t="shared" si="12"/>
        <v>0</v>
      </c>
      <c r="AO16" s="45">
        <v>0</v>
      </c>
      <c r="AP16" s="22"/>
      <c r="AQ16" s="23"/>
    </row>
    <row r="17" spans="1:43" x14ac:dyDescent="0.15">
      <c r="A17" s="149"/>
      <c r="B17" s="152"/>
      <c r="C17" s="158"/>
      <c r="D17" s="63" t="s">
        <v>43</v>
      </c>
      <c r="E17" s="34" t="s">
        <v>11</v>
      </c>
      <c r="F17" s="35"/>
      <c r="G17" s="14">
        <f>IF($F$17=0,0,0.05)</f>
        <v>0</v>
      </c>
      <c r="H17" s="14">
        <f t="shared" ref="H17:AN17" si="13">IF($F$17=0,0,0.05)</f>
        <v>0</v>
      </c>
      <c r="I17" s="14">
        <f t="shared" si="13"/>
        <v>0</v>
      </c>
      <c r="J17" s="14">
        <f t="shared" si="13"/>
        <v>0</v>
      </c>
      <c r="K17" s="14">
        <f t="shared" si="13"/>
        <v>0</v>
      </c>
      <c r="L17" s="14">
        <f t="shared" si="13"/>
        <v>0</v>
      </c>
      <c r="M17" s="14">
        <f t="shared" si="13"/>
        <v>0</v>
      </c>
      <c r="N17" s="14">
        <f t="shared" si="13"/>
        <v>0</v>
      </c>
      <c r="O17" s="14">
        <f t="shared" si="13"/>
        <v>0</v>
      </c>
      <c r="P17" s="14">
        <f t="shared" si="13"/>
        <v>0</v>
      </c>
      <c r="Q17" s="14">
        <f t="shared" si="13"/>
        <v>0</v>
      </c>
      <c r="R17" s="14">
        <f t="shared" si="13"/>
        <v>0</v>
      </c>
      <c r="S17" s="14">
        <f t="shared" si="13"/>
        <v>0</v>
      </c>
      <c r="T17" s="14">
        <f t="shared" si="13"/>
        <v>0</v>
      </c>
      <c r="U17" s="14">
        <f t="shared" si="13"/>
        <v>0</v>
      </c>
      <c r="V17" s="14">
        <f t="shared" si="13"/>
        <v>0</v>
      </c>
      <c r="W17" s="14">
        <f t="shared" si="13"/>
        <v>0</v>
      </c>
      <c r="X17" s="14">
        <f t="shared" si="13"/>
        <v>0</v>
      </c>
      <c r="Y17" s="14">
        <f t="shared" si="13"/>
        <v>0</v>
      </c>
      <c r="Z17" s="14">
        <f t="shared" si="13"/>
        <v>0</v>
      </c>
      <c r="AA17" s="14">
        <f t="shared" si="13"/>
        <v>0</v>
      </c>
      <c r="AB17" s="14">
        <f t="shared" si="13"/>
        <v>0</v>
      </c>
      <c r="AC17" s="14">
        <f t="shared" si="13"/>
        <v>0</v>
      </c>
      <c r="AD17" s="14">
        <f t="shared" si="13"/>
        <v>0</v>
      </c>
      <c r="AE17" s="14">
        <f t="shared" si="13"/>
        <v>0</v>
      </c>
      <c r="AF17" s="14">
        <f t="shared" si="13"/>
        <v>0</v>
      </c>
      <c r="AG17" s="14">
        <f t="shared" si="13"/>
        <v>0</v>
      </c>
      <c r="AH17" s="14">
        <f t="shared" si="13"/>
        <v>0</v>
      </c>
      <c r="AI17" s="14">
        <f t="shared" si="13"/>
        <v>0</v>
      </c>
      <c r="AJ17" s="14">
        <f t="shared" si="13"/>
        <v>0</v>
      </c>
      <c r="AK17" s="14">
        <f t="shared" si="13"/>
        <v>0</v>
      </c>
      <c r="AL17" s="14">
        <f t="shared" si="13"/>
        <v>0</v>
      </c>
      <c r="AM17" s="14">
        <f t="shared" si="13"/>
        <v>0</v>
      </c>
      <c r="AN17" s="14">
        <f t="shared" si="13"/>
        <v>0</v>
      </c>
      <c r="AO17" s="36">
        <v>0</v>
      </c>
      <c r="AP17" s="22"/>
      <c r="AQ17" s="23"/>
    </row>
    <row r="18" spans="1:43" x14ac:dyDescent="0.15">
      <c r="A18" s="149"/>
      <c r="B18" s="152"/>
      <c r="C18" s="158"/>
      <c r="D18" s="63" t="s">
        <v>44</v>
      </c>
      <c r="E18" s="34" t="s">
        <v>15</v>
      </c>
      <c r="F18" s="35"/>
      <c r="G18" s="14">
        <f>IF($F$18=0,0,0.02)</f>
        <v>0</v>
      </c>
      <c r="H18" s="14">
        <f t="shared" ref="H18:AN18" si="14">IF($F$18=0,0,0.02)</f>
        <v>0</v>
      </c>
      <c r="I18" s="14">
        <f t="shared" si="14"/>
        <v>0</v>
      </c>
      <c r="J18" s="14">
        <f t="shared" si="14"/>
        <v>0</v>
      </c>
      <c r="K18" s="14">
        <f t="shared" si="14"/>
        <v>0</v>
      </c>
      <c r="L18" s="14">
        <f t="shared" si="14"/>
        <v>0</v>
      </c>
      <c r="M18" s="14">
        <f t="shared" si="14"/>
        <v>0</v>
      </c>
      <c r="N18" s="14">
        <f t="shared" si="14"/>
        <v>0</v>
      </c>
      <c r="O18" s="14">
        <f t="shared" si="14"/>
        <v>0</v>
      </c>
      <c r="P18" s="14">
        <f t="shared" si="14"/>
        <v>0</v>
      </c>
      <c r="Q18" s="14">
        <f t="shared" si="14"/>
        <v>0</v>
      </c>
      <c r="R18" s="14">
        <f t="shared" si="14"/>
        <v>0</v>
      </c>
      <c r="S18" s="14">
        <f t="shared" si="14"/>
        <v>0</v>
      </c>
      <c r="T18" s="14">
        <f t="shared" si="14"/>
        <v>0</v>
      </c>
      <c r="U18" s="14">
        <f t="shared" si="14"/>
        <v>0</v>
      </c>
      <c r="V18" s="14">
        <f t="shared" si="14"/>
        <v>0</v>
      </c>
      <c r="W18" s="14">
        <f t="shared" si="14"/>
        <v>0</v>
      </c>
      <c r="X18" s="14">
        <f t="shared" si="14"/>
        <v>0</v>
      </c>
      <c r="Y18" s="14">
        <f t="shared" si="14"/>
        <v>0</v>
      </c>
      <c r="Z18" s="14">
        <f t="shared" si="14"/>
        <v>0</v>
      </c>
      <c r="AA18" s="14">
        <f t="shared" si="14"/>
        <v>0</v>
      </c>
      <c r="AB18" s="14">
        <f t="shared" si="14"/>
        <v>0</v>
      </c>
      <c r="AC18" s="14">
        <f t="shared" si="14"/>
        <v>0</v>
      </c>
      <c r="AD18" s="14">
        <f t="shared" si="14"/>
        <v>0</v>
      </c>
      <c r="AE18" s="14">
        <f t="shared" si="14"/>
        <v>0</v>
      </c>
      <c r="AF18" s="14">
        <f t="shared" si="14"/>
        <v>0</v>
      </c>
      <c r="AG18" s="14">
        <f t="shared" si="14"/>
        <v>0</v>
      </c>
      <c r="AH18" s="14">
        <f t="shared" si="14"/>
        <v>0</v>
      </c>
      <c r="AI18" s="14">
        <f t="shared" si="14"/>
        <v>0</v>
      </c>
      <c r="AJ18" s="14">
        <f t="shared" si="14"/>
        <v>0</v>
      </c>
      <c r="AK18" s="14">
        <f t="shared" si="14"/>
        <v>0</v>
      </c>
      <c r="AL18" s="14">
        <f t="shared" si="14"/>
        <v>0</v>
      </c>
      <c r="AM18" s="14">
        <f t="shared" si="14"/>
        <v>0</v>
      </c>
      <c r="AN18" s="14">
        <f t="shared" si="14"/>
        <v>0</v>
      </c>
      <c r="AO18" s="45">
        <v>0</v>
      </c>
      <c r="AP18" s="22"/>
      <c r="AQ18" s="23"/>
    </row>
    <row r="19" spans="1:43" x14ac:dyDescent="0.15">
      <c r="A19" s="149"/>
      <c r="B19" s="152"/>
      <c r="C19" s="158"/>
      <c r="D19" s="63" t="s">
        <v>50</v>
      </c>
      <c r="E19" s="34" t="s">
        <v>62</v>
      </c>
      <c r="F19" s="35"/>
      <c r="G19" s="14">
        <f>IF($F$19=0,0,0.03)</f>
        <v>0</v>
      </c>
      <c r="H19" s="14">
        <f t="shared" ref="H19:Q19" si="15">IF($F$19=0,0,0.03)</f>
        <v>0</v>
      </c>
      <c r="I19" s="14">
        <f t="shared" si="15"/>
        <v>0</v>
      </c>
      <c r="J19" s="14">
        <f t="shared" si="15"/>
        <v>0</v>
      </c>
      <c r="K19" s="14">
        <f t="shared" si="15"/>
        <v>0</v>
      </c>
      <c r="L19" s="14">
        <f t="shared" si="15"/>
        <v>0</v>
      </c>
      <c r="M19" s="14">
        <f t="shared" si="15"/>
        <v>0</v>
      </c>
      <c r="N19" s="14">
        <f t="shared" si="15"/>
        <v>0</v>
      </c>
      <c r="O19" s="14">
        <f t="shared" si="15"/>
        <v>0</v>
      </c>
      <c r="P19" s="14">
        <f t="shared" si="15"/>
        <v>0</v>
      </c>
      <c r="Q19" s="14">
        <f t="shared" si="15"/>
        <v>0</v>
      </c>
      <c r="R19" s="14">
        <f>IF($F$19=0,0,0.01)</f>
        <v>0</v>
      </c>
      <c r="S19" s="14">
        <f t="shared" ref="S19:W19" si="16">IF($F$19=0,0,0.01)</f>
        <v>0</v>
      </c>
      <c r="T19" s="14">
        <f t="shared" si="16"/>
        <v>0</v>
      </c>
      <c r="U19" s="14">
        <f t="shared" si="16"/>
        <v>0</v>
      </c>
      <c r="V19" s="14">
        <f t="shared" si="16"/>
        <v>0</v>
      </c>
      <c r="W19" s="14">
        <f t="shared" si="16"/>
        <v>0</v>
      </c>
      <c r="X19" s="14">
        <f>IF($F$19=0,0,0.03)</f>
        <v>0</v>
      </c>
      <c r="Y19" s="14">
        <f t="shared" ref="Y19:AA19" si="17">IF($F$19=0,0,0.03)</f>
        <v>0</v>
      </c>
      <c r="Z19" s="14">
        <f t="shared" si="17"/>
        <v>0</v>
      </c>
      <c r="AA19" s="14">
        <f t="shared" si="17"/>
        <v>0</v>
      </c>
      <c r="AB19" s="14">
        <f>IF($F$19=0,0,0.01)</f>
        <v>0</v>
      </c>
      <c r="AC19" s="14">
        <f>IF($F$19=0,0,0.01)</f>
        <v>0</v>
      </c>
      <c r="AD19" s="36">
        <v>0</v>
      </c>
      <c r="AE19" s="36">
        <v>0</v>
      </c>
      <c r="AF19" s="36">
        <v>0</v>
      </c>
      <c r="AG19" s="14">
        <f>IF($F$19=0,0,0.03)</f>
        <v>0</v>
      </c>
      <c r="AH19" s="14">
        <f t="shared" ref="AH19:AN19" si="18">IF($F$19=0,0,0.03)</f>
        <v>0</v>
      </c>
      <c r="AI19" s="14">
        <f t="shared" si="18"/>
        <v>0</v>
      </c>
      <c r="AJ19" s="14">
        <f t="shared" si="18"/>
        <v>0</v>
      </c>
      <c r="AK19" s="14">
        <f t="shared" si="18"/>
        <v>0</v>
      </c>
      <c r="AL19" s="14">
        <f t="shared" si="18"/>
        <v>0</v>
      </c>
      <c r="AM19" s="14">
        <f t="shared" si="18"/>
        <v>0</v>
      </c>
      <c r="AN19" s="14">
        <f t="shared" si="18"/>
        <v>0</v>
      </c>
      <c r="AO19" s="36">
        <v>0</v>
      </c>
      <c r="AP19" s="22"/>
      <c r="AQ19" s="23"/>
    </row>
    <row r="20" spans="1:43" ht="15.6" x14ac:dyDescent="0.15">
      <c r="A20" s="149"/>
      <c r="B20" s="152"/>
      <c r="C20" s="158"/>
      <c r="D20" s="63" t="s">
        <v>51</v>
      </c>
      <c r="E20" s="34" t="s">
        <v>63</v>
      </c>
      <c r="F20" s="35"/>
      <c r="G20" s="14">
        <f>IF($F$20=0,0,0.03)</f>
        <v>0</v>
      </c>
      <c r="H20" s="14">
        <f t="shared" ref="H20:W20" si="19">IF($F$20=0,0,0.03)</f>
        <v>0</v>
      </c>
      <c r="I20" s="14">
        <f t="shared" si="19"/>
        <v>0</v>
      </c>
      <c r="J20" s="14">
        <f t="shared" si="19"/>
        <v>0</v>
      </c>
      <c r="K20" s="14">
        <f t="shared" si="19"/>
        <v>0</v>
      </c>
      <c r="L20" s="14">
        <f t="shared" si="19"/>
        <v>0</v>
      </c>
      <c r="M20" s="14">
        <f t="shared" si="19"/>
        <v>0</v>
      </c>
      <c r="N20" s="14">
        <f t="shared" si="19"/>
        <v>0</v>
      </c>
      <c r="O20" s="14">
        <f t="shared" si="19"/>
        <v>0</v>
      </c>
      <c r="P20" s="14">
        <f t="shared" si="19"/>
        <v>0</v>
      </c>
      <c r="Q20" s="14">
        <f t="shared" si="19"/>
        <v>0</v>
      </c>
      <c r="R20" s="14">
        <f t="shared" si="19"/>
        <v>0</v>
      </c>
      <c r="S20" s="14">
        <f t="shared" si="19"/>
        <v>0</v>
      </c>
      <c r="T20" s="14">
        <f t="shared" si="19"/>
        <v>0</v>
      </c>
      <c r="U20" s="14">
        <f t="shared" si="19"/>
        <v>0</v>
      </c>
      <c r="V20" s="14">
        <f t="shared" si="19"/>
        <v>0</v>
      </c>
      <c r="W20" s="14">
        <f t="shared" si="19"/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v>0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6">
        <v>0</v>
      </c>
      <c r="AN20" s="36">
        <v>0</v>
      </c>
      <c r="AO20" s="45">
        <v>0</v>
      </c>
      <c r="AP20" s="22"/>
      <c r="AQ20" s="23"/>
    </row>
    <row r="21" spans="1:43" ht="15.6" x14ac:dyDescent="0.15">
      <c r="A21" s="149"/>
      <c r="B21" s="152"/>
      <c r="C21" s="158"/>
      <c r="D21" s="63" t="s">
        <v>52</v>
      </c>
      <c r="E21" s="34" t="s">
        <v>64</v>
      </c>
      <c r="F21" s="35"/>
      <c r="G21" s="14">
        <f>IF($F$21=0,0,0.05)</f>
        <v>0</v>
      </c>
      <c r="H21" s="14">
        <f t="shared" ref="H21:W21" si="20">IF($F$21=0,0,0.05)</f>
        <v>0</v>
      </c>
      <c r="I21" s="14">
        <f t="shared" si="20"/>
        <v>0</v>
      </c>
      <c r="J21" s="14">
        <f t="shared" si="20"/>
        <v>0</v>
      </c>
      <c r="K21" s="14">
        <f t="shared" si="20"/>
        <v>0</v>
      </c>
      <c r="L21" s="14">
        <f t="shared" si="20"/>
        <v>0</v>
      </c>
      <c r="M21" s="14">
        <f t="shared" si="20"/>
        <v>0</v>
      </c>
      <c r="N21" s="14">
        <f t="shared" si="20"/>
        <v>0</v>
      </c>
      <c r="O21" s="14">
        <f t="shared" si="20"/>
        <v>0</v>
      </c>
      <c r="P21" s="14">
        <f t="shared" si="20"/>
        <v>0</v>
      </c>
      <c r="Q21" s="14">
        <f t="shared" si="20"/>
        <v>0</v>
      </c>
      <c r="R21" s="14">
        <f t="shared" si="20"/>
        <v>0</v>
      </c>
      <c r="S21" s="14">
        <f t="shared" si="20"/>
        <v>0</v>
      </c>
      <c r="T21" s="14">
        <f t="shared" si="20"/>
        <v>0</v>
      </c>
      <c r="U21" s="14">
        <f t="shared" si="20"/>
        <v>0</v>
      </c>
      <c r="V21" s="14">
        <f t="shared" si="20"/>
        <v>0</v>
      </c>
      <c r="W21" s="14">
        <f t="shared" si="20"/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v>0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22"/>
      <c r="AQ21" s="23"/>
    </row>
    <row r="22" spans="1:43" ht="15.6" x14ac:dyDescent="0.15">
      <c r="A22" s="149"/>
      <c r="B22" s="152"/>
      <c r="C22" s="158"/>
      <c r="D22" s="63" t="s">
        <v>53</v>
      </c>
      <c r="E22" s="34" t="s">
        <v>65</v>
      </c>
      <c r="F22" s="35"/>
      <c r="G22" s="14">
        <f>IF($F$22=0,0,0.01)</f>
        <v>0</v>
      </c>
      <c r="H22" s="14">
        <f t="shared" ref="H22:AN22" si="21">IF($F$22=0,0,0.01)</f>
        <v>0</v>
      </c>
      <c r="I22" s="14">
        <f t="shared" si="21"/>
        <v>0</v>
      </c>
      <c r="J22" s="14">
        <f t="shared" si="21"/>
        <v>0</v>
      </c>
      <c r="K22" s="14">
        <f t="shared" si="21"/>
        <v>0</v>
      </c>
      <c r="L22" s="14">
        <f t="shared" si="21"/>
        <v>0</v>
      </c>
      <c r="M22" s="14">
        <f t="shared" si="21"/>
        <v>0</v>
      </c>
      <c r="N22" s="14">
        <f t="shared" si="21"/>
        <v>0</v>
      </c>
      <c r="O22" s="14">
        <f t="shared" si="21"/>
        <v>0</v>
      </c>
      <c r="P22" s="14">
        <f t="shared" si="21"/>
        <v>0</v>
      </c>
      <c r="Q22" s="14">
        <f t="shared" si="21"/>
        <v>0</v>
      </c>
      <c r="R22" s="14">
        <f t="shared" si="21"/>
        <v>0</v>
      </c>
      <c r="S22" s="14">
        <f t="shared" si="21"/>
        <v>0</v>
      </c>
      <c r="T22" s="14">
        <f t="shared" si="21"/>
        <v>0</v>
      </c>
      <c r="U22" s="14">
        <f t="shared" si="21"/>
        <v>0</v>
      </c>
      <c r="V22" s="14">
        <f t="shared" si="21"/>
        <v>0</v>
      </c>
      <c r="W22" s="14">
        <f t="shared" si="21"/>
        <v>0</v>
      </c>
      <c r="X22" s="14">
        <f t="shared" si="21"/>
        <v>0</v>
      </c>
      <c r="Y22" s="14">
        <f t="shared" si="21"/>
        <v>0</v>
      </c>
      <c r="Z22" s="14">
        <f t="shared" si="21"/>
        <v>0</v>
      </c>
      <c r="AA22" s="14">
        <f t="shared" si="21"/>
        <v>0</v>
      </c>
      <c r="AB22" s="14">
        <f t="shared" si="21"/>
        <v>0</v>
      </c>
      <c r="AC22" s="14">
        <f t="shared" si="21"/>
        <v>0</v>
      </c>
      <c r="AD22" s="14">
        <f t="shared" si="21"/>
        <v>0</v>
      </c>
      <c r="AE22" s="14">
        <f t="shared" si="21"/>
        <v>0</v>
      </c>
      <c r="AF22" s="14">
        <f t="shared" si="21"/>
        <v>0</v>
      </c>
      <c r="AG22" s="14">
        <f t="shared" si="21"/>
        <v>0</v>
      </c>
      <c r="AH22" s="14">
        <f t="shared" si="21"/>
        <v>0</v>
      </c>
      <c r="AI22" s="14">
        <f t="shared" si="21"/>
        <v>0</v>
      </c>
      <c r="AJ22" s="14">
        <f t="shared" si="21"/>
        <v>0</v>
      </c>
      <c r="AK22" s="14">
        <f t="shared" si="21"/>
        <v>0</v>
      </c>
      <c r="AL22" s="14">
        <f t="shared" si="21"/>
        <v>0</v>
      </c>
      <c r="AM22" s="14">
        <f t="shared" si="21"/>
        <v>0</v>
      </c>
      <c r="AN22" s="14">
        <f t="shared" si="21"/>
        <v>0</v>
      </c>
      <c r="AO22" s="45">
        <v>0</v>
      </c>
      <c r="AP22" s="22"/>
      <c r="AQ22" s="23"/>
    </row>
    <row r="23" spans="1:43" x14ac:dyDescent="0.15">
      <c r="A23" s="149"/>
      <c r="B23" s="152"/>
      <c r="C23" s="158"/>
      <c r="D23" s="63" t="s">
        <v>54</v>
      </c>
      <c r="E23" s="34" t="s">
        <v>66</v>
      </c>
      <c r="F23" s="35"/>
      <c r="G23" s="14">
        <f>IF($F$23=0,0,0.06)</f>
        <v>0</v>
      </c>
      <c r="H23" s="14">
        <f t="shared" ref="H23:AN23" si="22">IF($F$23=0,0,0.06)</f>
        <v>0</v>
      </c>
      <c r="I23" s="14">
        <f t="shared" si="22"/>
        <v>0</v>
      </c>
      <c r="J23" s="14">
        <f t="shared" si="22"/>
        <v>0</v>
      </c>
      <c r="K23" s="14">
        <f t="shared" si="22"/>
        <v>0</v>
      </c>
      <c r="L23" s="14">
        <f t="shared" si="22"/>
        <v>0</v>
      </c>
      <c r="M23" s="14">
        <f t="shared" si="22"/>
        <v>0</v>
      </c>
      <c r="N23" s="14">
        <f t="shared" si="22"/>
        <v>0</v>
      </c>
      <c r="O23" s="14">
        <f t="shared" si="22"/>
        <v>0</v>
      </c>
      <c r="P23" s="14">
        <f t="shared" si="22"/>
        <v>0</v>
      </c>
      <c r="Q23" s="14">
        <f t="shared" si="22"/>
        <v>0</v>
      </c>
      <c r="R23" s="14">
        <f t="shared" si="22"/>
        <v>0</v>
      </c>
      <c r="S23" s="14">
        <f t="shared" si="22"/>
        <v>0</v>
      </c>
      <c r="T23" s="14">
        <f t="shared" si="22"/>
        <v>0</v>
      </c>
      <c r="U23" s="14">
        <f t="shared" si="22"/>
        <v>0</v>
      </c>
      <c r="V23" s="14">
        <f t="shared" si="22"/>
        <v>0</v>
      </c>
      <c r="W23" s="14">
        <f t="shared" si="22"/>
        <v>0</v>
      </c>
      <c r="X23" s="14">
        <f t="shared" si="22"/>
        <v>0</v>
      </c>
      <c r="Y23" s="14">
        <f t="shared" si="22"/>
        <v>0</v>
      </c>
      <c r="Z23" s="14">
        <f t="shared" si="22"/>
        <v>0</v>
      </c>
      <c r="AA23" s="14">
        <f t="shared" si="22"/>
        <v>0</v>
      </c>
      <c r="AB23" s="14">
        <f t="shared" si="22"/>
        <v>0</v>
      </c>
      <c r="AC23" s="14">
        <f t="shared" si="22"/>
        <v>0</v>
      </c>
      <c r="AD23" s="14">
        <f t="shared" si="22"/>
        <v>0</v>
      </c>
      <c r="AE23" s="14">
        <f t="shared" si="22"/>
        <v>0</v>
      </c>
      <c r="AF23" s="14">
        <f t="shared" si="22"/>
        <v>0</v>
      </c>
      <c r="AG23" s="14">
        <f t="shared" si="22"/>
        <v>0</v>
      </c>
      <c r="AH23" s="14">
        <f t="shared" si="22"/>
        <v>0</v>
      </c>
      <c r="AI23" s="14">
        <f t="shared" si="22"/>
        <v>0</v>
      </c>
      <c r="AJ23" s="14">
        <f t="shared" si="22"/>
        <v>0</v>
      </c>
      <c r="AK23" s="14">
        <f t="shared" si="22"/>
        <v>0</v>
      </c>
      <c r="AL23" s="14">
        <f t="shared" si="22"/>
        <v>0</v>
      </c>
      <c r="AM23" s="14">
        <f t="shared" si="22"/>
        <v>0</v>
      </c>
      <c r="AN23" s="14">
        <f t="shared" si="22"/>
        <v>0</v>
      </c>
      <c r="AO23" s="36">
        <v>0</v>
      </c>
      <c r="AP23" s="22"/>
      <c r="AQ23" s="23"/>
    </row>
    <row r="24" spans="1:43" ht="15.6" x14ac:dyDescent="0.15">
      <c r="A24" s="149"/>
      <c r="B24" s="152"/>
      <c r="C24" s="158"/>
      <c r="D24" s="63" t="s">
        <v>55</v>
      </c>
      <c r="E24" s="34" t="s">
        <v>67</v>
      </c>
      <c r="F24" s="35"/>
      <c r="G24" s="14">
        <f>IF($F$24=0,0,0.01)</f>
        <v>0</v>
      </c>
      <c r="H24" s="14">
        <f t="shared" ref="H24:AN24" si="23">IF($F$24=0,0,0.01)</f>
        <v>0</v>
      </c>
      <c r="I24" s="14">
        <f t="shared" si="23"/>
        <v>0</v>
      </c>
      <c r="J24" s="14">
        <f t="shared" si="23"/>
        <v>0</v>
      </c>
      <c r="K24" s="14">
        <f t="shared" si="23"/>
        <v>0</v>
      </c>
      <c r="L24" s="14">
        <f t="shared" si="23"/>
        <v>0</v>
      </c>
      <c r="M24" s="14">
        <f t="shared" si="23"/>
        <v>0</v>
      </c>
      <c r="N24" s="14">
        <f t="shared" si="23"/>
        <v>0</v>
      </c>
      <c r="O24" s="14">
        <f t="shared" si="23"/>
        <v>0</v>
      </c>
      <c r="P24" s="14">
        <f t="shared" si="23"/>
        <v>0</v>
      </c>
      <c r="Q24" s="14">
        <f t="shared" si="23"/>
        <v>0</v>
      </c>
      <c r="R24" s="14">
        <f t="shared" si="23"/>
        <v>0</v>
      </c>
      <c r="S24" s="14">
        <f t="shared" si="23"/>
        <v>0</v>
      </c>
      <c r="T24" s="14">
        <f t="shared" si="23"/>
        <v>0</v>
      </c>
      <c r="U24" s="14">
        <f t="shared" si="23"/>
        <v>0</v>
      </c>
      <c r="V24" s="14">
        <f t="shared" si="23"/>
        <v>0</v>
      </c>
      <c r="W24" s="14">
        <f t="shared" si="23"/>
        <v>0</v>
      </c>
      <c r="X24" s="14">
        <f t="shared" si="23"/>
        <v>0</v>
      </c>
      <c r="Y24" s="14">
        <f t="shared" si="23"/>
        <v>0</v>
      </c>
      <c r="Z24" s="14">
        <f t="shared" si="23"/>
        <v>0</v>
      </c>
      <c r="AA24" s="14">
        <f t="shared" si="23"/>
        <v>0</v>
      </c>
      <c r="AB24" s="14">
        <f t="shared" si="23"/>
        <v>0</v>
      </c>
      <c r="AC24" s="14">
        <f t="shared" si="23"/>
        <v>0</v>
      </c>
      <c r="AD24" s="14">
        <f t="shared" si="23"/>
        <v>0</v>
      </c>
      <c r="AE24" s="14">
        <f t="shared" si="23"/>
        <v>0</v>
      </c>
      <c r="AF24" s="14">
        <f t="shared" si="23"/>
        <v>0</v>
      </c>
      <c r="AG24" s="14">
        <f t="shared" si="23"/>
        <v>0</v>
      </c>
      <c r="AH24" s="14">
        <f t="shared" si="23"/>
        <v>0</v>
      </c>
      <c r="AI24" s="14">
        <f t="shared" si="23"/>
        <v>0</v>
      </c>
      <c r="AJ24" s="14">
        <f t="shared" si="23"/>
        <v>0</v>
      </c>
      <c r="AK24" s="14">
        <f t="shared" si="23"/>
        <v>0</v>
      </c>
      <c r="AL24" s="14">
        <f t="shared" si="23"/>
        <v>0</v>
      </c>
      <c r="AM24" s="14">
        <f t="shared" si="23"/>
        <v>0</v>
      </c>
      <c r="AN24" s="14">
        <f t="shared" si="23"/>
        <v>0</v>
      </c>
      <c r="AO24" s="45">
        <v>0</v>
      </c>
      <c r="AP24" s="22"/>
      <c r="AQ24" s="23"/>
    </row>
    <row r="25" spans="1:43" ht="15.6" x14ac:dyDescent="0.15">
      <c r="A25" s="149"/>
      <c r="B25" s="152"/>
      <c r="C25" s="158"/>
      <c r="D25" s="63" t="s">
        <v>56</v>
      </c>
      <c r="E25" s="34" t="s">
        <v>68</v>
      </c>
      <c r="F25" s="35"/>
      <c r="G25" s="14">
        <f>IF($F$25=0,0,0.06)</f>
        <v>0</v>
      </c>
      <c r="H25" s="14">
        <f t="shared" ref="H25:AN25" si="24">IF($F$25=0,0,0.06)</f>
        <v>0</v>
      </c>
      <c r="I25" s="14">
        <f t="shared" si="24"/>
        <v>0</v>
      </c>
      <c r="J25" s="14">
        <f t="shared" si="24"/>
        <v>0</v>
      </c>
      <c r="K25" s="14">
        <f t="shared" si="24"/>
        <v>0</v>
      </c>
      <c r="L25" s="14">
        <f t="shared" si="24"/>
        <v>0</v>
      </c>
      <c r="M25" s="14">
        <f t="shared" si="24"/>
        <v>0</v>
      </c>
      <c r="N25" s="14">
        <f t="shared" si="24"/>
        <v>0</v>
      </c>
      <c r="O25" s="14">
        <f t="shared" si="24"/>
        <v>0</v>
      </c>
      <c r="P25" s="14">
        <f t="shared" si="24"/>
        <v>0</v>
      </c>
      <c r="Q25" s="14">
        <f t="shared" si="24"/>
        <v>0</v>
      </c>
      <c r="R25" s="14">
        <f t="shared" si="24"/>
        <v>0</v>
      </c>
      <c r="S25" s="14">
        <f t="shared" si="24"/>
        <v>0</v>
      </c>
      <c r="T25" s="14">
        <f t="shared" si="24"/>
        <v>0</v>
      </c>
      <c r="U25" s="14">
        <f t="shared" si="24"/>
        <v>0</v>
      </c>
      <c r="V25" s="14">
        <f t="shared" si="24"/>
        <v>0</v>
      </c>
      <c r="W25" s="14">
        <f t="shared" si="24"/>
        <v>0</v>
      </c>
      <c r="X25" s="14">
        <f t="shared" si="24"/>
        <v>0</v>
      </c>
      <c r="Y25" s="14">
        <f t="shared" si="24"/>
        <v>0</v>
      </c>
      <c r="Z25" s="14">
        <f t="shared" si="24"/>
        <v>0</v>
      </c>
      <c r="AA25" s="14">
        <f t="shared" si="24"/>
        <v>0</v>
      </c>
      <c r="AB25" s="14">
        <f t="shared" si="24"/>
        <v>0</v>
      </c>
      <c r="AC25" s="14">
        <f t="shared" si="24"/>
        <v>0</v>
      </c>
      <c r="AD25" s="14">
        <f t="shared" si="24"/>
        <v>0</v>
      </c>
      <c r="AE25" s="14">
        <f t="shared" si="24"/>
        <v>0</v>
      </c>
      <c r="AF25" s="14">
        <f t="shared" si="24"/>
        <v>0</v>
      </c>
      <c r="AG25" s="14">
        <f t="shared" si="24"/>
        <v>0</v>
      </c>
      <c r="AH25" s="14">
        <f t="shared" si="24"/>
        <v>0</v>
      </c>
      <c r="AI25" s="14">
        <f t="shared" si="24"/>
        <v>0</v>
      </c>
      <c r="AJ25" s="14">
        <f t="shared" si="24"/>
        <v>0</v>
      </c>
      <c r="AK25" s="14">
        <f t="shared" si="24"/>
        <v>0</v>
      </c>
      <c r="AL25" s="14">
        <f t="shared" si="24"/>
        <v>0</v>
      </c>
      <c r="AM25" s="14">
        <f t="shared" si="24"/>
        <v>0</v>
      </c>
      <c r="AN25" s="14">
        <f t="shared" si="24"/>
        <v>0</v>
      </c>
      <c r="AO25" s="36">
        <v>0</v>
      </c>
      <c r="AP25" s="22"/>
      <c r="AQ25" s="23"/>
    </row>
    <row r="26" spans="1:43" ht="9" customHeight="1" x14ac:dyDescent="0.15">
      <c r="A26" s="150"/>
      <c r="B26" s="154"/>
      <c r="C26" s="159"/>
      <c r="D26" s="64"/>
      <c r="E26" s="38"/>
      <c r="F26" s="50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51"/>
      <c r="AQ26" s="52"/>
    </row>
    <row r="27" spans="1:43" ht="15" customHeight="1" x14ac:dyDescent="0.15">
      <c r="A27" s="155" t="s">
        <v>16</v>
      </c>
      <c r="B27" s="156"/>
      <c r="C27" s="4"/>
      <c r="D27" s="9" t="s">
        <v>19</v>
      </c>
      <c r="E27" s="42"/>
      <c r="F27" s="53"/>
      <c r="G27" s="29">
        <f t="shared" ref="G27:AO27" si="25">SUM(G8:G26)</f>
        <v>0</v>
      </c>
      <c r="H27" s="29">
        <f t="shared" si="25"/>
        <v>0</v>
      </c>
      <c r="I27" s="29">
        <f t="shared" si="25"/>
        <v>0</v>
      </c>
      <c r="J27" s="29">
        <f t="shared" si="25"/>
        <v>0</v>
      </c>
      <c r="K27" s="29">
        <f t="shared" si="25"/>
        <v>0</v>
      </c>
      <c r="L27" s="29">
        <f t="shared" si="25"/>
        <v>0</v>
      </c>
      <c r="M27" s="29">
        <f t="shared" si="25"/>
        <v>0</v>
      </c>
      <c r="N27" s="29">
        <f t="shared" si="25"/>
        <v>0</v>
      </c>
      <c r="O27" s="29">
        <f t="shared" si="25"/>
        <v>0</v>
      </c>
      <c r="P27" s="29">
        <f t="shared" si="25"/>
        <v>0</v>
      </c>
      <c r="Q27" s="29">
        <f t="shared" si="25"/>
        <v>0</v>
      </c>
      <c r="R27" s="29">
        <f t="shared" si="25"/>
        <v>0</v>
      </c>
      <c r="S27" s="29">
        <f t="shared" si="25"/>
        <v>0</v>
      </c>
      <c r="T27" s="29">
        <f t="shared" si="25"/>
        <v>0</v>
      </c>
      <c r="U27" s="29">
        <f t="shared" si="25"/>
        <v>0</v>
      </c>
      <c r="V27" s="29">
        <f t="shared" si="25"/>
        <v>0</v>
      </c>
      <c r="W27" s="29">
        <f t="shared" si="25"/>
        <v>0</v>
      </c>
      <c r="X27" s="29">
        <f t="shared" si="25"/>
        <v>0</v>
      </c>
      <c r="Y27" s="29">
        <f t="shared" si="25"/>
        <v>0</v>
      </c>
      <c r="Z27" s="29">
        <f t="shared" si="25"/>
        <v>0</v>
      </c>
      <c r="AA27" s="29">
        <f t="shared" si="25"/>
        <v>0</v>
      </c>
      <c r="AB27" s="29">
        <f t="shared" si="25"/>
        <v>0</v>
      </c>
      <c r="AC27" s="29">
        <f t="shared" si="25"/>
        <v>0</v>
      </c>
      <c r="AD27" s="29">
        <f t="shared" si="25"/>
        <v>0</v>
      </c>
      <c r="AE27" s="29">
        <f t="shared" si="25"/>
        <v>0</v>
      </c>
      <c r="AF27" s="29">
        <f t="shared" si="25"/>
        <v>0</v>
      </c>
      <c r="AG27" s="29">
        <f t="shared" si="25"/>
        <v>0</v>
      </c>
      <c r="AH27" s="29">
        <f t="shared" si="25"/>
        <v>0</v>
      </c>
      <c r="AI27" s="29">
        <f t="shared" si="25"/>
        <v>0</v>
      </c>
      <c r="AJ27" s="29">
        <f t="shared" si="25"/>
        <v>0</v>
      </c>
      <c r="AK27" s="29">
        <f t="shared" si="25"/>
        <v>0</v>
      </c>
      <c r="AL27" s="29">
        <f t="shared" si="25"/>
        <v>0</v>
      </c>
      <c r="AM27" s="29">
        <f t="shared" si="25"/>
        <v>0</v>
      </c>
      <c r="AN27" s="29">
        <f t="shared" si="25"/>
        <v>0</v>
      </c>
      <c r="AO27" s="29">
        <f t="shared" si="25"/>
        <v>0</v>
      </c>
      <c r="AP27" s="31"/>
      <c r="AQ27" s="32"/>
    </row>
    <row r="28" spans="1:43" ht="33" customHeight="1" x14ac:dyDescent="0.15">
      <c r="A28" s="168" t="s">
        <v>17</v>
      </c>
      <c r="B28" s="169"/>
      <c r="C28" s="143" t="s">
        <v>20</v>
      </c>
      <c r="D28" s="144"/>
      <c r="E28" s="55"/>
      <c r="F28" s="56"/>
      <c r="G28" s="57" t="e">
        <f t="shared" ref="G28:AO28" si="26">G4*G5*G6*G27</f>
        <v>#REF!</v>
      </c>
      <c r="H28" s="57" t="e">
        <f t="shared" si="26"/>
        <v>#REF!</v>
      </c>
      <c r="I28" s="57" t="e">
        <f t="shared" si="26"/>
        <v>#REF!</v>
      </c>
      <c r="J28" s="57" t="e">
        <f t="shared" si="26"/>
        <v>#REF!</v>
      </c>
      <c r="K28" s="57" t="e">
        <f t="shared" si="26"/>
        <v>#REF!</v>
      </c>
      <c r="L28" s="57" t="e">
        <f t="shared" si="26"/>
        <v>#REF!</v>
      </c>
      <c r="M28" s="57" t="e">
        <f t="shared" si="26"/>
        <v>#REF!</v>
      </c>
      <c r="N28" s="57" t="e">
        <f t="shared" si="26"/>
        <v>#REF!</v>
      </c>
      <c r="O28" s="57" t="e">
        <f t="shared" si="26"/>
        <v>#REF!</v>
      </c>
      <c r="P28" s="57" t="e">
        <f t="shared" si="26"/>
        <v>#REF!</v>
      </c>
      <c r="Q28" s="57" t="e">
        <f t="shared" si="26"/>
        <v>#REF!</v>
      </c>
      <c r="R28" s="57" t="e">
        <f t="shared" si="26"/>
        <v>#REF!</v>
      </c>
      <c r="S28" s="57" t="e">
        <f t="shared" si="26"/>
        <v>#REF!</v>
      </c>
      <c r="T28" s="57" t="e">
        <f t="shared" si="26"/>
        <v>#REF!</v>
      </c>
      <c r="U28" s="57" t="e">
        <f t="shared" si="26"/>
        <v>#REF!</v>
      </c>
      <c r="V28" s="57" t="e">
        <f t="shared" si="26"/>
        <v>#REF!</v>
      </c>
      <c r="W28" s="57" t="e">
        <f t="shared" si="26"/>
        <v>#REF!</v>
      </c>
      <c r="X28" s="57" t="e">
        <f t="shared" si="26"/>
        <v>#REF!</v>
      </c>
      <c r="Y28" s="57" t="e">
        <f t="shared" si="26"/>
        <v>#REF!</v>
      </c>
      <c r="Z28" s="57" t="e">
        <f t="shared" si="26"/>
        <v>#REF!</v>
      </c>
      <c r="AA28" s="57" t="e">
        <f t="shared" si="26"/>
        <v>#REF!</v>
      </c>
      <c r="AB28" s="57" t="e">
        <f t="shared" si="26"/>
        <v>#REF!</v>
      </c>
      <c r="AC28" s="57" t="e">
        <f t="shared" si="26"/>
        <v>#REF!</v>
      </c>
      <c r="AD28" s="57" t="e">
        <f t="shared" si="26"/>
        <v>#REF!</v>
      </c>
      <c r="AE28" s="57" t="e">
        <f t="shared" si="26"/>
        <v>#REF!</v>
      </c>
      <c r="AF28" s="57" t="e">
        <f t="shared" si="26"/>
        <v>#REF!</v>
      </c>
      <c r="AG28" s="57" t="e">
        <f t="shared" si="26"/>
        <v>#REF!</v>
      </c>
      <c r="AH28" s="57" t="e">
        <f t="shared" si="26"/>
        <v>#REF!</v>
      </c>
      <c r="AI28" s="57" t="e">
        <f t="shared" si="26"/>
        <v>#REF!</v>
      </c>
      <c r="AJ28" s="57" t="e">
        <f t="shared" si="26"/>
        <v>#REF!</v>
      </c>
      <c r="AK28" s="57" t="e">
        <f t="shared" si="26"/>
        <v>#REF!</v>
      </c>
      <c r="AL28" s="57" t="e">
        <f t="shared" si="26"/>
        <v>#REF!</v>
      </c>
      <c r="AM28" s="57" t="e">
        <f t="shared" si="26"/>
        <v>#REF!</v>
      </c>
      <c r="AN28" s="57" t="e">
        <f t="shared" si="26"/>
        <v>#REF!</v>
      </c>
      <c r="AO28" s="57" t="e">
        <f t="shared" si="26"/>
        <v>#REF!</v>
      </c>
      <c r="AP28" s="22"/>
      <c r="AQ28" s="58" t="e">
        <f>SUM(G28:AP28)</f>
        <v>#REF!</v>
      </c>
    </row>
    <row r="29" spans="1:43" s="74" customFormat="1" x14ac:dyDescent="0.3">
      <c r="A29" s="164" t="s">
        <v>18</v>
      </c>
      <c r="B29" s="165"/>
      <c r="C29" s="66"/>
      <c r="D29" s="67" t="e">
        <f>+#REF!</f>
        <v>#REF!</v>
      </c>
      <c r="E29" s="68"/>
      <c r="F29" s="69"/>
      <c r="G29" s="70" t="e">
        <f t="shared" ref="G29:AO29" si="27">G28*$D$29</f>
        <v>#REF!</v>
      </c>
      <c r="H29" s="70" t="e">
        <f t="shared" si="27"/>
        <v>#REF!</v>
      </c>
      <c r="I29" s="70" t="e">
        <f t="shared" si="27"/>
        <v>#REF!</v>
      </c>
      <c r="J29" s="70" t="e">
        <f t="shared" si="27"/>
        <v>#REF!</v>
      </c>
      <c r="K29" s="70" t="e">
        <f t="shared" si="27"/>
        <v>#REF!</v>
      </c>
      <c r="L29" s="70" t="e">
        <f t="shared" si="27"/>
        <v>#REF!</v>
      </c>
      <c r="M29" s="70" t="e">
        <f t="shared" si="27"/>
        <v>#REF!</v>
      </c>
      <c r="N29" s="70" t="e">
        <f t="shared" si="27"/>
        <v>#REF!</v>
      </c>
      <c r="O29" s="70" t="e">
        <f t="shared" si="27"/>
        <v>#REF!</v>
      </c>
      <c r="P29" s="70" t="e">
        <f t="shared" si="27"/>
        <v>#REF!</v>
      </c>
      <c r="Q29" s="70" t="e">
        <f t="shared" si="27"/>
        <v>#REF!</v>
      </c>
      <c r="R29" s="70" t="e">
        <f t="shared" si="27"/>
        <v>#REF!</v>
      </c>
      <c r="S29" s="70" t="e">
        <f t="shared" si="27"/>
        <v>#REF!</v>
      </c>
      <c r="T29" s="70" t="e">
        <f t="shared" si="27"/>
        <v>#REF!</v>
      </c>
      <c r="U29" s="70" t="e">
        <f t="shared" si="27"/>
        <v>#REF!</v>
      </c>
      <c r="V29" s="70" t="e">
        <f t="shared" si="27"/>
        <v>#REF!</v>
      </c>
      <c r="W29" s="70" t="e">
        <f t="shared" si="27"/>
        <v>#REF!</v>
      </c>
      <c r="X29" s="70" t="e">
        <f t="shared" si="27"/>
        <v>#REF!</v>
      </c>
      <c r="Y29" s="70" t="e">
        <f t="shared" si="27"/>
        <v>#REF!</v>
      </c>
      <c r="Z29" s="70" t="e">
        <f t="shared" si="27"/>
        <v>#REF!</v>
      </c>
      <c r="AA29" s="70" t="e">
        <f t="shared" si="27"/>
        <v>#REF!</v>
      </c>
      <c r="AB29" s="70" t="e">
        <f t="shared" si="27"/>
        <v>#REF!</v>
      </c>
      <c r="AC29" s="70" t="e">
        <f t="shared" si="27"/>
        <v>#REF!</v>
      </c>
      <c r="AD29" s="70" t="e">
        <f t="shared" si="27"/>
        <v>#REF!</v>
      </c>
      <c r="AE29" s="70" t="e">
        <f t="shared" si="27"/>
        <v>#REF!</v>
      </c>
      <c r="AF29" s="70" t="e">
        <f t="shared" si="27"/>
        <v>#REF!</v>
      </c>
      <c r="AG29" s="70" t="e">
        <f t="shared" si="27"/>
        <v>#REF!</v>
      </c>
      <c r="AH29" s="70" t="e">
        <f t="shared" si="27"/>
        <v>#REF!</v>
      </c>
      <c r="AI29" s="70" t="e">
        <f t="shared" si="27"/>
        <v>#REF!</v>
      </c>
      <c r="AJ29" s="70" t="e">
        <f t="shared" si="27"/>
        <v>#REF!</v>
      </c>
      <c r="AK29" s="70" t="e">
        <f t="shared" si="27"/>
        <v>#REF!</v>
      </c>
      <c r="AL29" s="70" t="e">
        <f t="shared" si="27"/>
        <v>#REF!</v>
      </c>
      <c r="AM29" s="70" t="e">
        <f t="shared" si="27"/>
        <v>#REF!</v>
      </c>
      <c r="AN29" s="70" t="e">
        <f t="shared" si="27"/>
        <v>#REF!</v>
      </c>
      <c r="AO29" s="70" t="e">
        <f t="shared" si="27"/>
        <v>#REF!</v>
      </c>
      <c r="AP29" s="71"/>
      <c r="AQ29" s="72" t="e">
        <f>SUM(G29:AP29)</f>
        <v>#REF!</v>
      </c>
    </row>
    <row r="30" spans="1:43" s="74" customFormat="1" ht="15" customHeight="1" x14ac:dyDescent="0.3">
      <c r="A30" s="166" t="s">
        <v>6</v>
      </c>
      <c r="B30" s="167"/>
      <c r="C30" s="75"/>
      <c r="D30" s="76"/>
      <c r="E30" s="77"/>
      <c r="F30" s="78"/>
      <c r="G30" s="84" t="e">
        <f>G28+G29</f>
        <v>#REF!</v>
      </c>
      <c r="H30" s="84" t="e">
        <f t="shared" ref="H30:AO30" si="28">H28+H29</f>
        <v>#REF!</v>
      </c>
      <c r="I30" s="84" t="e">
        <f t="shared" si="28"/>
        <v>#REF!</v>
      </c>
      <c r="J30" s="84" t="e">
        <f t="shared" si="28"/>
        <v>#REF!</v>
      </c>
      <c r="K30" s="84" t="e">
        <f t="shared" si="28"/>
        <v>#REF!</v>
      </c>
      <c r="L30" s="84" t="e">
        <f t="shared" si="28"/>
        <v>#REF!</v>
      </c>
      <c r="M30" s="84" t="e">
        <f t="shared" si="28"/>
        <v>#REF!</v>
      </c>
      <c r="N30" s="84" t="e">
        <f t="shared" si="28"/>
        <v>#REF!</v>
      </c>
      <c r="O30" s="84" t="e">
        <f t="shared" si="28"/>
        <v>#REF!</v>
      </c>
      <c r="P30" s="84" t="e">
        <f t="shared" si="28"/>
        <v>#REF!</v>
      </c>
      <c r="Q30" s="84" t="e">
        <f t="shared" si="28"/>
        <v>#REF!</v>
      </c>
      <c r="R30" s="84" t="e">
        <f t="shared" si="28"/>
        <v>#REF!</v>
      </c>
      <c r="S30" s="84" t="e">
        <f t="shared" si="28"/>
        <v>#REF!</v>
      </c>
      <c r="T30" s="84" t="e">
        <f t="shared" si="28"/>
        <v>#REF!</v>
      </c>
      <c r="U30" s="84" t="e">
        <f t="shared" si="28"/>
        <v>#REF!</v>
      </c>
      <c r="V30" s="84" t="e">
        <f t="shared" si="28"/>
        <v>#REF!</v>
      </c>
      <c r="W30" s="84" t="e">
        <f t="shared" si="28"/>
        <v>#REF!</v>
      </c>
      <c r="X30" s="84" t="e">
        <f t="shared" si="28"/>
        <v>#REF!</v>
      </c>
      <c r="Y30" s="84" t="e">
        <f t="shared" si="28"/>
        <v>#REF!</v>
      </c>
      <c r="Z30" s="84" t="e">
        <f t="shared" si="28"/>
        <v>#REF!</v>
      </c>
      <c r="AA30" s="84" t="e">
        <f t="shared" si="28"/>
        <v>#REF!</v>
      </c>
      <c r="AB30" s="84" t="e">
        <f t="shared" si="28"/>
        <v>#REF!</v>
      </c>
      <c r="AC30" s="84" t="e">
        <f t="shared" si="28"/>
        <v>#REF!</v>
      </c>
      <c r="AD30" s="84" t="e">
        <f t="shared" si="28"/>
        <v>#REF!</v>
      </c>
      <c r="AE30" s="84" t="e">
        <f t="shared" si="28"/>
        <v>#REF!</v>
      </c>
      <c r="AF30" s="84" t="e">
        <f t="shared" si="28"/>
        <v>#REF!</v>
      </c>
      <c r="AG30" s="84" t="e">
        <f t="shared" si="28"/>
        <v>#REF!</v>
      </c>
      <c r="AH30" s="84" t="e">
        <f t="shared" si="28"/>
        <v>#REF!</v>
      </c>
      <c r="AI30" s="84" t="e">
        <f t="shared" si="28"/>
        <v>#REF!</v>
      </c>
      <c r="AJ30" s="84" t="e">
        <f t="shared" si="28"/>
        <v>#REF!</v>
      </c>
      <c r="AK30" s="84" t="e">
        <f t="shared" si="28"/>
        <v>#REF!</v>
      </c>
      <c r="AL30" s="84" t="e">
        <f t="shared" si="28"/>
        <v>#REF!</v>
      </c>
      <c r="AM30" s="84" t="e">
        <f t="shared" si="28"/>
        <v>#REF!</v>
      </c>
      <c r="AN30" s="84" t="e">
        <f t="shared" si="28"/>
        <v>#REF!</v>
      </c>
      <c r="AO30" s="84" t="e">
        <f t="shared" si="28"/>
        <v>#REF!</v>
      </c>
      <c r="AP30" s="76"/>
      <c r="AQ30" s="79" t="e">
        <f>AQ28+AQ29</f>
        <v>#REF!</v>
      </c>
    </row>
    <row r="31" spans="1:43" s="73" customFormat="1" ht="8.25" customHeight="1" x14ac:dyDescent="0.3">
      <c r="A31" s="164" t="s">
        <v>121</v>
      </c>
      <c r="B31" s="165"/>
      <c r="C31" s="66"/>
      <c r="D31" s="67" t="e">
        <f>+#REF!</f>
        <v>#REF!</v>
      </c>
      <c r="E31" s="68"/>
      <c r="F31" s="69"/>
      <c r="G31" s="70" t="e">
        <f>-G30*D31</f>
        <v>#REF!</v>
      </c>
      <c r="H31" s="70" t="e">
        <f>-H30*D31</f>
        <v>#REF!</v>
      </c>
      <c r="I31" s="70" t="e">
        <f>-I30*D31</f>
        <v>#REF!</v>
      </c>
      <c r="J31" s="70" t="e">
        <f>-J30*D31</f>
        <v>#REF!</v>
      </c>
      <c r="K31" s="70" t="e">
        <f>-K30*D31</f>
        <v>#REF!</v>
      </c>
      <c r="L31" s="70" t="e">
        <f>-L30*D31</f>
        <v>#REF!</v>
      </c>
      <c r="M31" s="70" t="e">
        <f>-M30*D31</f>
        <v>#REF!</v>
      </c>
      <c r="N31" s="70" t="e">
        <f>-N30*D31</f>
        <v>#REF!</v>
      </c>
      <c r="O31" s="70" t="e">
        <f>-O30*D31</f>
        <v>#REF!</v>
      </c>
      <c r="P31" s="70" t="e">
        <f>-P30*D31</f>
        <v>#REF!</v>
      </c>
      <c r="Q31" s="70" t="e">
        <f>-Q30*D31</f>
        <v>#REF!</v>
      </c>
      <c r="R31" s="70" t="e">
        <f>-R30*D31</f>
        <v>#REF!</v>
      </c>
      <c r="S31" s="70" t="e">
        <f>-S30*D31</f>
        <v>#REF!</v>
      </c>
      <c r="T31" s="70" t="e">
        <f>-T30*D31</f>
        <v>#REF!</v>
      </c>
      <c r="U31" s="70" t="e">
        <f>-U30*D31</f>
        <v>#REF!</v>
      </c>
      <c r="V31" s="70" t="e">
        <f>-V30*D31</f>
        <v>#REF!</v>
      </c>
      <c r="W31" s="70" t="e">
        <f>-W30*D31</f>
        <v>#REF!</v>
      </c>
      <c r="X31" s="70" t="e">
        <f>-X30*D31</f>
        <v>#REF!</v>
      </c>
      <c r="Y31" s="70" t="e">
        <f>-Y30*D31</f>
        <v>#REF!</v>
      </c>
      <c r="Z31" s="70" t="e">
        <f>-Z30*D31</f>
        <v>#REF!</v>
      </c>
      <c r="AA31" s="70" t="e">
        <f>-AA30*D31</f>
        <v>#REF!</v>
      </c>
      <c r="AB31" s="70" t="e">
        <f>-AB30*D31</f>
        <v>#REF!</v>
      </c>
      <c r="AC31" s="70" t="e">
        <f>-AC30*D31</f>
        <v>#REF!</v>
      </c>
      <c r="AD31" s="70" t="e">
        <f>-AD30*D31</f>
        <v>#REF!</v>
      </c>
      <c r="AE31" s="70" t="e">
        <f>-AE30*D31</f>
        <v>#REF!</v>
      </c>
      <c r="AF31" s="70" t="e">
        <f>-AF30*D31</f>
        <v>#REF!</v>
      </c>
      <c r="AG31" s="70" t="e">
        <f>-AG30*D31</f>
        <v>#REF!</v>
      </c>
      <c r="AH31" s="70" t="e">
        <f>-AH30*D31</f>
        <v>#REF!</v>
      </c>
      <c r="AI31" s="70" t="e">
        <f>-AI30*D31</f>
        <v>#REF!</v>
      </c>
      <c r="AJ31" s="70" t="e">
        <f>-AJ30*D31</f>
        <v>#REF!</v>
      </c>
      <c r="AK31" s="70" t="e">
        <f>-AK30*D31</f>
        <v>#REF!</v>
      </c>
      <c r="AL31" s="70" t="e">
        <f>-AL30*D31</f>
        <v>#REF!</v>
      </c>
      <c r="AM31" s="70" t="e">
        <f>-AM30*D31</f>
        <v>#REF!</v>
      </c>
      <c r="AN31" s="70" t="e">
        <f>-AN30*D31</f>
        <v>#REF!</v>
      </c>
      <c r="AO31" s="70" t="e">
        <f>-AO30*D31</f>
        <v>#REF!</v>
      </c>
      <c r="AP31" s="70"/>
      <c r="AQ31" s="85" t="e">
        <f>SUM(G31:AO31)</f>
        <v>#REF!</v>
      </c>
    </row>
    <row r="32" spans="1:43" s="73" customFormat="1" ht="14.4" x14ac:dyDescent="0.15">
      <c r="A32" s="166" t="s">
        <v>6</v>
      </c>
      <c r="B32" s="167"/>
      <c r="C32" s="75"/>
      <c r="D32" s="76"/>
      <c r="E32" s="77"/>
      <c r="F32" s="78"/>
      <c r="G32" s="84" t="e">
        <f>G30+G31</f>
        <v>#REF!</v>
      </c>
      <c r="H32" s="84" t="e">
        <f t="shared" ref="H32:AO32" si="29">H30+H31</f>
        <v>#REF!</v>
      </c>
      <c r="I32" s="84" t="e">
        <f t="shared" si="29"/>
        <v>#REF!</v>
      </c>
      <c r="J32" s="84" t="e">
        <f t="shared" si="29"/>
        <v>#REF!</v>
      </c>
      <c r="K32" s="84" t="e">
        <f t="shared" si="29"/>
        <v>#REF!</v>
      </c>
      <c r="L32" s="84" t="e">
        <f t="shared" si="29"/>
        <v>#REF!</v>
      </c>
      <c r="M32" s="84" t="e">
        <f t="shared" si="29"/>
        <v>#REF!</v>
      </c>
      <c r="N32" s="84" t="e">
        <f t="shared" si="29"/>
        <v>#REF!</v>
      </c>
      <c r="O32" s="84" t="e">
        <f t="shared" si="29"/>
        <v>#REF!</v>
      </c>
      <c r="P32" s="84" t="e">
        <f t="shared" si="29"/>
        <v>#REF!</v>
      </c>
      <c r="Q32" s="84" t="e">
        <f t="shared" si="29"/>
        <v>#REF!</v>
      </c>
      <c r="R32" s="84" t="e">
        <f t="shared" si="29"/>
        <v>#REF!</v>
      </c>
      <c r="S32" s="84" t="e">
        <f t="shared" si="29"/>
        <v>#REF!</v>
      </c>
      <c r="T32" s="84" t="e">
        <f t="shared" si="29"/>
        <v>#REF!</v>
      </c>
      <c r="U32" s="84" t="e">
        <f t="shared" si="29"/>
        <v>#REF!</v>
      </c>
      <c r="V32" s="84" t="e">
        <f t="shared" si="29"/>
        <v>#REF!</v>
      </c>
      <c r="W32" s="84" t="e">
        <f t="shared" si="29"/>
        <v>#REF!</v>
      </c>
      <c r="X32" s="84" t="e">
        <f t="shared" si="29"/>
        <v>#REF!</v>
      </c>
      <c r="Y32" s="84" t="e">
        <f t="shared" si="29"/>
        <v>#REF!</v>
      </c>
      <c r="Z32" s="84" t="e">
        <f t="shared" si="29"/>
        <v>#REF!</v>
      </c>
      <c r="AA32" s="84" t="e">
        <f t="shared" si="29"/>
        <v>#REF!</v>
      </c>
      <c r="AB32" s="84" t="e">
        <f t="shared" si="29"/>
        <v>#REF!</v>
      </c>
      <c r="AC32" s="84" t="e">
        <f t="shared" si="29"/>
        <v>#REF!</v>
      </c>
      <c r="AD32" s="84" t="e">
        <f t="shared" si="29"/>
        <v>#REF!</v>
      </c>
      <c r="AE32" s="84" t="e">
        <f t="shared" si="29"/>
        <v>#REF!</v>
      </c>
      <c r="AF32" s="84" t="e">
        <f t="shared" si="29"/>
        <v>#REF!</v>
      </c>
      <c r="AG32" s="84" t="e">
        <f t="shared" si="29"/>
        <v>#REF!</v>
      </c>
      <c r="AH32" s="84" t="e">
        <f t="shared" si="29"/>
        <v>#REF!</v>
      </c>
      <c r="AI32" s="84" t="e">
        <f t="shared" si="29"/>
        <v>#REF!</v>
      </c>
      <c r="AJ32" s="84" t="e">
        <f t="shared" si="29"/>
        <v>#REF!</v>
      </c>
      <c r="AK32" s="84" t="e">
        <f t="shared" si="29"/>
        <v>#REF!</v>
      </c>
      <c r="AL32" s="84" t="e">
        <f t="shared" si="29"/>
        <v>#REF!</v>
      </c>
      <c r="AM32" s="84" t="e">
        <f t="shared" si="29"/>
        <v>#REF!</v>
      </c>
      <c r="AN32" s="84" t="e">
        <f t="shared" si="29"/>
        <v>#REF!</v>
      </c>
      <c r="AO32" s="84" t="e">
        <f t="shared" si="29"/>
        <v>#REF!</v>
      </c>
      <c r="AP32" s="84"/>
      <c r="AQ32" s="59" t="e">
        <f t="shared" ref="AQ32" si="30">AQ30+AQ31</f>
        <v>#REF!</v>
      </c>
    </row>
  </sheetData>
  <mergeCells count="17">
    <mergeCell ref="A31:B31"/>
    <mergeCell ref="A32:B32"/>
    <mergeCell ref="A28:B28"/>
    <mergeCell ref="A29:B29"/>
    <mergeCell ref="A30:B30"/>
    <mergeCell ref="A7:B7"/>
    <mergeCell ref="D7:AQ7"/>
    <mergeCell ref="C28:D28"/>
    <mergeCell ref="A8:A26"/>
    <mergeCell ref="B8:B26"/>
    <mergeCell ref="A27:B27"/>
    <mergeCell ref="C8:C26"/>
    <mergeCell ref="A1:D3"/>
    <mergeCell ref="F1:F6"/>
    <mergeCell ref="A4:E4"/>
    <mergeCell ref="A5:E5"/>
    <mergeCell ref="A6:E6"/>
  </mergeCells>
  <printOptions horizontalCentered="1"/>
  <pageMargins left="0.19685039370078741" right="0.19685039370078741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G40"/>
  <sheetViews>
    <sheetView tabSelected="1" zoomScale="90" zoomScaleNormal="90" workbookViewId="0">
      <selection activeCell="H10" sqref="H10"/>
    </sheetView>
  </sheetViews>
  <sheetFormatPr defaultColWidth="9.109375" defaultRowHeight="13.8" x14ac:dyDescent="0.3"/>
  <cols>
    <col min="1" max="1" width="9.44140625" style="81" customWidth="1"/>
    <col min="2" max="2" width="3.109375" style="81" customWidth="1"/>
    <col min="3" max="3" width="58" style="82" customWidth="1"/>
    <col min="4" max="4" width="10.88671875" style="80" customWidth="1"/>
    <col min="5" max="5" width="21.33203125" style="81" customWidth="1"/>
    <col min="6" max="6" width="11.33203125" style="81" customWidth="1"/>
    <col min="7" max="33" width="9.44140625" style="81" customWidth="1"/>
    <col min="34" max="34" width="3" style="81" customWidth="1"/>
    <col min="35" max="35" width="12.44140625" style="81" customWidth="1"/>
    <col min="36" max="16384" width="9.109375" style="81"/>
  </cols>
  <sheetData>
    <row r="1" spans="2:7" ht="27.6" customHeight="1" x14ac:dyDescent="0.3">
      <c r="C1" s="176" t="s">
        <v>143</v>
      </c>
      <c r="D1" s="177"/>
      <c r="E1" s="177"/>
    </row>
    <row r="3" spans="2:7" ht="15" customHeight="1" thickBot="1" x14ac:dyDescent="0.35">
      <c r="B3" s="180"/>
      <c r="C3" s="181"/>
      <c r="D3" s="181"/>
      <c r="E3" s="182"/>
    </row>
    <row r="4" spans="2:7" ht="85.5" customHeight="1" x14ac:dyDescent="0.3">
      <c r="B4" s="183" t="s">
        <v>137</v>
      </c>
      <c r="C4" s="184"/>
      <c r="D4" s="184"/>
      <c r="E4" s="185"/>
    </row>
    <row r="5" spans="2:7" ht="60.75" customHeight="1" x14ac:dyDescent="0.3">
      <c r="B5" s="186" t="s">
        <v>130</v>
      </c>
      <c r="C5" s="187"/>
      <c r="D5" s="187"/>
      <c r="E5" s="188"/>
    </row>
    <row r="6" spans="2:7" ht="15" customHeight="1" x14ac:dyDescent="0.3">
      <c r="B6" s="86"/>
      <c r="D6" s="112"/>
      <c r="E6" s="87"/>
    </row>
    <row r="7" spans="2:7" ht="21.75" customHeight="1" x14ac:dyDescent="0.3">
      <c r="B7" s="86"/>
      <c r="C7" s="189" t="s">
        <v>120</v>
      </c>
      <c r="D7" s="189"/>
      <c r="E7" s="190"/>
    </row>
    <row r="8" spans="2:7" ht="15" customHeight="1" x14ac:dyDescent="0.3">
      <c r="B8" s="86"/>
      <c r="C8" s="113"/>
      <c r="D8" s="113"/>
      <c r="E8" s="88"/>
    </row>
    <row r="9" spans="2:7" ht="15" customHeight="1" x14ac:dyDescent="0.3">
      <c r="B9" s="86"/>
      <c r="C9" s="114" t="s">
        <v>122</v>
      </c>
      <c r="E9" s="87"/>
    </row>
    <row r="10" spans="2:7" ht="15" customHeight="1" x14ac:dyDescent="0.3">
      <c r="B10" s="89"/>
      <c r="C10" s="115"/>
      <c r="E10" s="90"/>
    </row>
    <row r="11" spans="2:7" ht="15" customHeight="1" x14ac:dyDescent="0.3">
      <c r="B11" s="103">
        <v>1</v>
      </c>
      <c r="C11" s="94" t="s">
        <v>131</v>
      </c>
      <c r="D11" s="95"/>
      <c r="E11" s="98">
        <v>1038.95</v>
      </c>
    </row>
    <row r="12" spans="2:7" x14ac:dyDescent="0.3">
      <c r="B12" s="103">
        <v>2</v>
      </c>
      <c r="C12" s="94" t="s">
        <v>129</v>
      </c>
      <c r="D12" s="95"/>
      <c r="E12" s="98">
        <v>2679.39</v>
      </c>
    </row>
    <row r="13" spans="2:7" ht="15" customHeight="1" x14ac:dyDescent="0.3">
      <c r="B13" s="103">
        <v>3</v>
      </c>
      <c r="C13" s="94" t="s">
        <v>132</v>
      </c>
      <c r="D13" s="95"/>
      <c r="E13" s="98">
        <v>5987.6</v>
      </c>
    </row>
    <row r="14" spans="2:7" x14ac:dyDescent="0.3">
      <c r="B14" s="92"/>
      <c r="C14" s="116"/>
      <c r="E14" s="90"/>
    </row>
    <row r="15" spans="2:7" x14ac:dyDescent="0.3">
      <c r="B15" s="92"/>
      <c r="C15" s="117" t="s">
        <v>124</v>
      </c>
      <c r="D15" s="118"/>
      <c r="E15" s="91" t="s">
        <v>123</v>
      </c>
    </row>
    <row r="16" spans="2:7" ht="15" customHeight="1" x14ac:dyDescent="0.3">
      <c r="B16" s="99">
        <v>4</v>
      </c>
      <c r="C16" s="94" t="s">
        <v>133</v>
      </c>
      <c r="D16" s="95"/>
      <c r="E16" s="98">
        <v>9705.94</v>
      </c>
      <c r="F16" s="111"/>
      <c r="G16" s="111"/>
    </row>
    <row r="17" spans="1:5" ht="15" customHeight="1" x14ac:dyDescent="0.3">
      <c r="B17" s="99">
        <v>5</v>
      </c>
      <c r="C17" s="94" t="s">
        <v>134</v>
      </c>
      <c r="D17" s="95"/>
      <c r="E17" s="98">
        <v>2426.4899999999998</v>
      </c>
    </row>
    <row r="18" spans="1:5" ht="15" customHeight="1" x14ac:dyDescent="0.3">
      <c r="B18" s="93"/>
      <c r="C18" s="81"/>
      <c r="D18" s="81"/>
      <c r="E18" s="87"/>
    </row>
    <row r="19" spans="1:5" ht="15" customHeight="1" x14ac:dyDescent="0.3">
      <c r="B19" s="100">
        <v>6</v>
      </c>
      <c r="C19" s="191" t="s">
        <v>125</v>
      </c>
      <c r="D19" s="192"/>
      <c r="E19" s="98">
        <f>+E16+E17</f>
        <v>12132.43</v>
      </c>
    </row>
    <row r="20" spans="1:5" ht="15" customHeight="1" x14ac:dyDescent="0.3">
      <c r="B20" s="93"/>
      <c r="C20" s="81"/>
      <c r="D20" s="81"/>
      <c r="E20" s="87"/>
    </row>
    <row r="21" spans="1:5" ht="17.399999999999999" x14ac:dyDescent="0.3">
      <c r="A21" s="104"/>
      <c r="B21" s="100">
        <v>7</v>
      </c>
      <c r="C21" s="96" t="s">
        <v>126</v>
      </c>
      <c r="D21" s="97"/>
      <c r="E21" s="102">
        <v>0</v>
      </c>
    </row>
    <row r="22" spans="1:5" ht="17.399999999999999" x14ac:dyDescent="0.3">
      <c r="A22" s="104"/>
      <c r="B22" s="121"/>
      <c r="C22" s="124" t="s">
        <v>141</v>
      </c>
      <c r="D22" s="123"/>
      <c r="E22" s="122"/>
    </row>
    <row r="23" spans="1:5" ht="15" customHeight="1" x14ac:dyDescent="0.3">
      <c r="B23" s="108"/>
      <c r="C23" s="115"/>
      <c r="E23" s="87"/>
    </row>
    <row r="24" spans="1:5" ht="21" customHeight="1" thickBot="1" x14ac:dyDescent="0.35">
      <c r="B24" s="119"/>
      <c r="C24" s="178" t="s">
        <v>135</v>
      </c>
      <c r="D24" s="179"/>
      <c r="E24" s="101">
        <f>E19-E19*E21</f>
        <v>12132.43</v>
      </c>
    </row>
    <row r="25" spans="1:5" ht="21" customHeight="1" x14ac:dyDescent="0.3">
      <c r="C25" s="106"/>
      <c r="D25" s="106"/>
      <c r="E25" s="107"/>
    </row>
    <row r="26" spans="1:5" ht="38.4" customHeight="1" x14ac:dyDescent="0.3">
      <c r="C26" s="172" t="s">
        <v>136</v>
      </c>
      <c r="D26" s="173"/>
      <c r="E26" s="173"/>
    </row>
    <row r="27" spans="1:5" ht="38.4" customHeight="1" x14ac:dyDescent="0.3">
      <c r="C27" s="120" t="s">
        <v>138</v>
      </c>
      <c r="D27" s="106"/>
      <c r="E27" s="107"/>
    </row>
    <row r="28" spans="1:5" ht="59.4" customHeight="1" x14ac:dyDescent="0.3">
      <c r="C28" s="174" t="s">
        <v>139</v>
      </c>
      <c r="D28" s="175"/>
      <c r="E28" s="175"/>
    </row>
    <row r="29" spans="1:5" ht="43.2" customHeight="1" x14ac:dyDescent="0.3">
      <c r="C29" s="174" t="s">
        <v>140</v>
      </c>
      <c r="D29" s="175"/>
      <c r="E29" s="175"/>
    </row>
    <row r="31" spans="1:5" x14ac:dyDescent="0.3">
      <c r="C31" s="109" t="s">
        <v>142</v>
      </c>
    </row>
    <row r="33" spans="3:4" x14ac:dyDescent="0.3">
      <c r="C33" s="82" t="s">
        <v>127</v>
      </c>
    </row>
    <row r="34" spans="3:4" x14ac:dyDescent="0.3">
      <c r="C34" s="82" t="s">
        <v>128</v>
      </c>
    </row>
    <row r="36" spans="3:4" x14ac:dyDescent="0.3">
      <c r="C36" s="110"/>
    </row>
    <row r="37" spans="3:4" x14ac:dyDescent="0.3">
      <c r="C37" s="109"/>
    </row>
    <row r="40" spans="3:4" ht="27" customHeight="1" x14ac:dyDescent="0.3">
      <c r="C40" s="81"/>
      <c r="D40" s="105"/>
    </row>
  </sheetData>
  <mergeCells count="10">
    <mergeCell ref="C26:E26"/>
    <mergeCell ref="C28:E28"/>
    <mergeCell ref="C29:E29"/>
    <mergeCell ref="C1:E1"/>
    <mergeCell ref="C24:D24"/>
    <mergeCell ref="B3:E3"/>
    <mergeCell ref="B4:E4"/>
    <mergeCell ref="B5:E5"/>
    <mergeCell ref="C7:E7"/>
    <mergeCell ref="C19:D19"/>
  </mergeCells>
  <printOptions horizontalCentered="1"/>
  <pageMargins left="0.19685039370078741" right="0.19685039370078741" top="0.35433070866141736" bottom="0.35433070866141736" header="0.31496062992125984" footer="0.31496062992125984"/>
  <pageSetup paperSize="9" orientation="portrait" r:id="rId1"/>
  <headerFooter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SF</vt:lpstr>
      <vt:lpstr>PP</vt:lpstr>
      <vt:lpstr>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S.Bavagnoli</dc:creator>
  <cp:lastModifiedBy>Calvi Luciano</cp:lastModifiedBy>
  <cp:lastPrinted>2024-02-09T11:35:40Z</cp:lastPrinted>
  <dcterms:created xsi:type="dcterms:W3CDTF">2012-10-04T13:49:21Z</dcterms:created>
  <dcterms:modified xsi:type="dcterms:W3CDTF">2025-07-08T12:48:40Z</dcterms:modified>
</cp:coreProperties>
</file>